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tables/table13.xml" ContentType="application/vnd.openxmlformats-officedocument.spreadsheetml.table+xml"/>
  <Override PartName="/xl/queryTables/queryTable13.xml" ContentType="application/vnd.openxmlformats-officedocument.spreadsheetml.queryTable+xml"/>
  <Override PartName="/xl/tables/table14.xml" ContentType="application/vnd.openxmlformats-officedocument.spreadsheetml.table+xml"/>
  <Override PartName="/xl/queryTables/queryTable14.xml" ContentType="application/vnd.openxmlformats-officedocument.spreadsheetml.queryTable+xml"/>
  <Override PartName="/xl/tables/table15.xml" ContentType="application/vnd.openxmlformats-officedocument.spreadsheetml.table+xml"/>
  <Override PartName="/xl/queryTables/queryTable15.xml" ContentType="application/vnd.openxmlformats-officedocument.spreadsheetml.queryTable+xml"/>
  <Override PartName="/xl/tables/table16.xml" ContentType="application/vnd.openxmlformats-officedocument.spreadsheetml.table+xml"/>
  <Override PartName="/xl/queryTables/queryTable16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00" windowHeight="14235" tabRatio="875"/>
  </bookViews>
  <sheets>
    <sheet name="Summary" sheetId="7" r:id="rId1"/>
    <sheet name="Hidden_Data" sheetId="17" state="hidden" r:id="rId2"/>
    <sheet name="ClientStates" sheetId="8" r:id="rId3"/>
    <sheet name="Active-Inactive" sheetId="9" r:id="rId4"/>
    <sheet name="EvalState" sheetId="10" r:id="rId5"/>
    <sheet name="InventoryTypes" sheetId="13" r:id="rId6"/>
    <sheet name="Inactive" sheetId="2" r:id="rId7"/>
    <sheet name="InactiveDDR" sheetId="3" r:id="rId8"/>
    <sheet name="InactiveHW" sheetId="4" r:id="rId9"/>
    <sheet name="InactiveSW" sheetId="5" r:id="rId10"/>
    <sheet name="InactivePolicy" sheetId="6" r:id="rId11"/>
    <sheet name="FailEval" sheetId="14" r:id="rId12"/>
    <sheet name="FailDetail" sheetId="15" r:id="rId13"/>
    <sheet name="EvalUnknown" sheetId="16" r:id="rId14"/>
    <sheet name="ClientVer" sheetId="18" r:id="rId15"/>
    <sheet name="ClientFail" sheetId="20" r:id="rId16"/>
    <sheet name="AllData" sheetId="1" r:id="rId17"/>
  </sheets>
  <definedNames>
    <definedName name="Query_from_ConfgMgr" localSheetId="16" hidden="1">AllData!$A$1:$U$7</definedName>
    <definedName name="Query_from_ConfgMgr" localSheetId="15" hidden="1">ClientFail!$A$3:$G$4</definedName>
    <definedName name="Query_from_ConfgMgr" localSheetId="14" hidden="1">ClientVer!$A$3:$D$18</definedName>
    <definedName name="Query_from_ConfgMgr" localSheetId="13" hidden="1">EvalUnknown!$A$3:$U$4</definedName>
    <definedName name="Query_from_ConfgMgr" localSheetId="12" hidden="1">FailDetail!$A$3:$G$4</definedName>
    <definedName name="Query_from_ConfgMgr" localSheetId="11" hidden="1">FailEval!$A$3:$U$4</definedName>
    <definedName name="Query_from_ConfgMgr" localSheetId="1" hidden="1">Hidden_Data!$A$1:$D$2</definedName>
    <definedName name="Query_from_ConfgMgr" localSheetId="6" hidden="1">Inactive!$A$3:$U$4</definedName>
    <definedName name="Query_from_ConfgMgr" localSheetId="7" hidden="1">InactiveDDR!$A$3:$U$4</definedName>
    <definedName name="Query_from_ConfgMgr" localSheetId="8" hidden="1">InactiveHW!$A$3:$U$4</definedName>
    <definedName name="Query_from_ConfgMgr" localSheetId="10" hidden="1">InactivePolicy!$A$3:$U$4</definedName>
    <definedName name="Query_from_ConfgMgr" localSheetId="9" hidden="1">InactiveSW!$A$3:$U$4</definedName>
    <definedName name="Query_from_ConfgMgr_1" localSheetId="1" hidden="1">Hidden_Data!$F$1:$N$2</definedName>
    <definedName name="Query_from_ConfgMgr_2" localSheetId="1" hidden="1">Hidden_Data!$F$4:$G$5</definedName>
    <definedName name="Query_from_ConfgMgr_3" localSheetId="1" hidden="1">Hidden_Data!$I$4:$I$5</definedName>
    <definedName name="Query_from_ConfgMgr_4" localSheetId="1" hidden="1">Hidden_Data!$K$4:$M$9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9" i="7" l="1"/>
  <c r="M18" i="7"/>
  <c r="M17" i="7"/>
  <c r="M16" i="7"/>
  <c r="M15" i="7"/>
  <c r="L19" i="7"/>
  <c r="L18" i="7"/>
  <c r="L17" i="7"/>
  <c r="L16" i="7"/>
  <c r="L15" i="7"/>
  <c r="O5" i="7"/>
  <c r="M11" i="7"/>
  <c r="M10" i="7"/>
  <c r="M9" i="7"/>
  <c r="M8" i="7"/>
  <c r="M7" i="7"/>
  <c r="M6" i="7"/>
  <c r="L11" i="7"/>
  <c r="L10" i="7"/>
  <c r="L9" i="7"/>
  <c r="L8" i="7"/>
  <c r="L7" i="7"/>
  <c r="L6" i="7"/>
  <c r="B29" i="7"/>
  <c r="B28" i="7"/>
  <c r="B27" i="7"/>
  <c r="B26" i="7"/>
  <c r="B25" i="7"/>
  <c r="B22" i="7"/>
  <c r="B21" i="7"/>
  <c r="B20" i="7"/>
  <c r="B19" i="7"/>
  <c r="B2" i="7" l="1"/>
  <c r="N17" i="7" s="1"/>
  <c r="I7" i="7"/>
  <c r="I6" i="7"/>
  <c r="H7" i="7"/>
  <c r="H6" i="7"/>
  <c r="G7" i="7"/>
  <c r="G6" i="7"/>
  <c r="F7" i="7"/>
  <c r="F6" i="7"/>
  <c r="B16" i="7"/>
  <c r="B15" i="7"/>
  <c r="B14" i="7"/>
  <c r="B7" i="7"/>
  <c r="B6" i="7"/>
  <c r="B13" i="7"/>
  <c r="B12" i="7"/>
  <c r="B11" i="7"/>
  <c r="B10" i="7"/>
  <c r="B9" i="7"/>
  <c r="B8" i="7"/>
  <c r="N16" i="7" l="1"/>
  <c r="N15" i="7"/>
  <c r="N18" i="7"/>
  <c r="N19" i="7"/>
</calcChain>
</file>

<file path=xl/connections.xml><?xml version="1.0" encoding="utf-8"?>
<connections xmlns="http://schemas.openxmlformats.org/spreadsheetml/2006/main">
  <connection id="1" name="All Inactive" description="All Inactive Clients" type="1" refreshedVersion="4" background="1" refreshOnLoad="1" saveData="1">
    <dbPr connection="DRIVER=SQL Server;SERVER=swsrvlab-sql01\SCCM2012;UID=sccmadmin;Trusted_Connection=Yes;APP=Microsoft Office 2010;WSID=SWSRVSCCM-01;DATABASE=CM_D1G" command="select _x000d__x000a_sys.Name0 as 'Computer Name',_x000d__x000a_sys.User_Name0 as 'User Name',_x000d__x000a_summ.ClientStateDescription,_x000d__x000a_case when summ.ClientActiveStatus = 0 then 'Inactive'_x000d__x000a__x0009_when summ.ClientActiveStatus = 1 then 'Active'_x000d__x000a__x0009_end as 'ClientActiveStatus',_x000d__x000a_summ.LastActiveTime,_x000d__x000a_case when summ.IsActiveDDR = 0 then 'Inactive'_x000d__x000a__x0009_when summ.IsActiveDDR = 1 then 'Active'_x000d__x000a__x0009_end as 'IsActiveDDR',_x000d__x000a_case when summ.IsActiveHW = 0 then 'Inactive'_x000d__x000a__x0009_when summ.IsActiveHW = 1 then 'Active'_x000d__x000a__x0009_end as 'IsActiveHW',_x000d__x000a_case when summ.IsActiveSW = 0 then 'Inactive'_x000d__x000a__x0009_when summ.IsActiveSW = 1 then 'Active'_x000d__x000a__x0009_end as 'IsActiveSW',_x000d__x000a_case when summ.ISActivePolicyRequest = 0 then 'Inactive'_x000d__x000a__x0009_when summ.ISActivePolicyRequest = 1 then 'Active'_x000d__x000a__x0009_end as 'ISActivePolicyRequest',_x000d__x000a_case when summ.IsActiveStatusMessages = 0 then 'Inactive'_x000d__x000a__x0009_when summ.IsActiveStatusMessages = 1 then 'Active'_x000d__x000a__x0009_end as 'IsActiveStatusMessages',_x000d__x000a_summ.LastOnline,_x000d__x000a_summ.LastDDR,_x000d__x000a_summ.LastHW,_x000d__x000a_summ.LastSW,_x000d__x000a_summ.LastPolicyRequest,_x000d__x000a_summ.LastStatusMessage,_x000d__x000a_summ.LastHealthEvaluation,_x000d__x000a_case when LastHealthEvaluationResult = 1 then 'Not Yet Evaluated'_x000d__x000a__x0009_when LastHealthEvaluationResult = 2 then 'Not Applicable'_x000d__x000a__x0009_when LastHealthEvaluationResult = 3 then 'Evaluation Failed'_x000d__x000a__x0009_when LastHealthEvaluationResult = 4 then 'Evaluated Remediated Failed'_x000d__x000a__x0009_when LastHealthEvaluationResult = 5 then 'Not Evaluated Dependency Failed'_x000d__x000a__x0009_when LastHealthEvaluationResult = 6 then 'Evaluated Remediated Succeeded'_x000d__x000a__x0009_when LastHealthEvaluationResult = 7 then 'Evaluation Succeeded'_x000d__x000a__x0009_end as 'Last Health Evaluation Result',_x000d__x000a_case when LastEvaluationHealthy = 1 then 'Pass'_x000d__x000a__x0009_when LastEvaluationHealthy = 2 then 'Fail'_x000d__x000a__x0009_when LastEvaluationHealthy = 3 then 'Unknown'_x000d__x000a__x0009_end as 'Last Evaluation Healthy',_x000d__x000a_case when summ.ClientRemediationSuccess = 1 then 'Pass'_x000d__x000a__x0009_when summ.ClientRemediationSuccess = 2 then 'Fail'_x000d__x000a__x0009_else ''_x000d__x000a__x0009_end as 'ClientRemediationSuccess',_x000d__x000a_summ.ExpectedNextPolicyRequest_x000d__x000a_from v_CH_ClientSummary summ_x000d__x000a_inner join v_R_System sys on summ.ResourceID = sys.ResourceID_x000d__x000a_where summ.ClientActiveStatus = 0_x000d__x000a_order by summ.LastActiveTime Desc"/>
  </connection>
  <connection id="2" name="CH Settings" description="Client Health Settings for Site" type="1" refreshedVersion="4" background="1" refreshOnLoad="1" saveData="1">
    <dbPr connection="DRIVER=SQL Server;SERVER=swsrvlab-sql01\SCCM2012;UID=sccmadmin;Trusted_Connection=Yes;APP=Microsoft Office 2010;WSID=SWSRVSCCM-01;DATABASE=CM_D1G" command="SELECT SettingsID, _x000d__x000a_DDRInactiveInterval, _x000d__x000a_SWInactiveInterval, _x000d__x000a_HWInactiveInterval, _x000d__x000a_StatusInactiveInterval, _x000d__x000a_PolicyInactiveInterval, _x000d__x000a_CleanUpInterval_x000d__x000a_FROM v_CH_Settings"/>
  </connection>
  <connection id="3" name="Client Health Data" description="Health Data for all ConfigMgr Clients" type="1" refreshedVersion="4" background="1" refreshOnLoad="1" saveData="1">
    <dbPr connection="DRIVER=SQL Server;SERVER=swsrvlab-sql01\SCCM2012;UID=sccmadmin;Trusted_Connection=Yes;APP=Microsoft Office 2010;WSID=SWSRVSCCM-01;DATABASE=CM_D1G" command="select _x000d__x000a_sys.Name0 as 'Computer Name',_x000d__x000a_sys.User_Name0 as 'User Name',_x000d__x000a_summ.ClientStateDescription,_x000d__x000a_case when summ.ClientActiveStatus = 0 then 'Inactive'_x000d__x000a__x0009_when summ.ClientActiveStatus = 1 then 'Active'_x000d__x000a__x0009_end as 'ClientActiveStatus',_x000d__x000a_summ.LastActiveTime,_x000d__x000a_case when summ.IsActiveDDR = 0 then 'Inactive'_x000d__x000a__x0009_when summ.IsActiveDDR = 1 then 'Active'_x000d__x000a__x0009_end as 'IsActiveDDR',_x000d__x000a_case when summ.IsActiveHW = 0 then 'Inactive'_x000d__x000a__x0009_when summ.IsActiveHW = 1 then 'Active'_x000d__x000a__x0009_end as 'IsActiveHW',_x000d__x000a_case when summ.IsActiveSW = 0 then 'Inactive'_x000d__x000a__x0009_when summ.IsActiveSW = 1 then 'Active'_x000d__x000a__x0009_end as 'IsActiveSW',_x000d__x000a_case when summ.ISActivePolicyRequest = 0 then 'Inactive'_x000d__x000a__x0009_when summ.ISActivePolicyRequest = 1 then 'Active'_x000d__x000a__x0009_end as 'ISActivePolicyRequest',_x000d__x000a_case when summ.IsActiveStatusMessages = 0 then 'Inactive'_x000d__x000a__x0009_when summ.IsActiveStatusMessages = 1 then 'Active'_x000d__x000a__x0009_end as 'IsActiveStatusMessages',_x000d__x000a_summ.LastOnline,_x000d__x000a_summ.LastDDR,_x000d__x000a_summ.LastHW,_x000d__x000a_summ.LastSW,_x000d__x000a_summ.LastPolicyRequest,_x000d__x000a_summ.LastStatusMessage,_x000d__x000a_summ.LastHealthEvaluation,_x000d__x000a_case when LastHealthEvaluationResult = 1 then 'Not Yet Evaluated'_x000d__x000a__x0009_when LastHealthEvaluationResult = 2 then 'Not Applicable'_x000d__x000a__x0009_when LastHealthEvaluationResult = 3 then 'Evaluation Failed'_x000d__x000a__x0009_when LastHealthEvaluationResult = 4 then 'Evaluated Remediated Failed'_x000d__x000a__x0009_when LastHealthEvaluationResult = 5 then 'Not Evaluated Dependency Failed'_x000d__x000a__x0009_when LastHealthEvaluationResult = 6 then 'Evaluated Remediated Succeeded'_x000d__x000a__x0009_when LastHealthEvaluationResult = 7 then 'Evaluation Succeeded'_x000d__x000a__x0009_end as 'Last Health Evaluation Result',_x000d__x000a_case when LastEvaluationHealthy = 1 then 'Pass'_x000d__x000a__x0009_when LastEvaluationHealthy = 2 then 'Fail'_x000d__x000a__x0009_when LastEvaluationHealthy = 3 then 'Unknown'_x000d__x000a__x0009_end as 'Last Evaluation Healthy',_x000d__x000a_case when summ.ClientRemediationSuccess = 1 then 'Pass'_x000d__x000a__x0009_when summ.ClientRemediationSuccess = 2 then 'Fail'_x000d__x000a__x0009_else ''_x000d__x000a__x0009_end as 'ClientRemediationSuccess',_x000d__x000a_summ.ExpectedNextPolicyRequest_x000d__x000a_from v_CH_ClientSummary summ_x000d__x000a_inner join v_R_System sys on summ.ResourceID = sys.ResourceID_x000d__x000a_order by sys.Name0"/>
  </connection>
  <connection id="4" name="Client Install Failures" description="Systems that failed to install the ConfigMgr client" type="1" refreshedVersion="4" background="1" refreshOnLoad="1" saveData="1">
    <dbPr connection="DRIVER=SQL Server;SERVER=swsrvlab-sql01\SCCM2012;UID=sccmadmin;Trusted_Connection=Yes;APP=Microsoft Office 2010;WSID=SWSRVSCCM-01;DATABASE=CM_D1G" command="select cdr.Name,_x000d__x000a_cdr.CP_Status as 'Status' ,_x000d__x000a_cp.InitialRequestDate as 'Initial Attempt Date' ,_x000d__x000a_cdr.CP_LatestProcessingAttempt as 'Most Recent Attempt Date',_x000d__x000a_cp.NumProcessAttempts as 'Number of Attempts',_x000d__x000a_cdr.DeviceOS,_x000d__x000a_cdr.CP_LastInstallationError  as 'Last Installation Error Code'_x000d__x000a_from v_CombinedDeviceResources cdr_x000d__x000a_inner join v_CP_Machine cp on cdr.MachineID = cp.MachineID_x000d__x000a_where _x000d__x000a_cdr.IsClient = 0_x000d__x000a_and cdr.DeviceOS like '%Windows%'_x000d__x000a_order by cdr.Name"/>
  </connection>
  <connection id="5" name="Client Versions" description="Client Version Summary" type="1" refreshedVersion="4" background="1" refreshOnLoad="1" saveData="1">
    <dbPr connection="DRIVER=SQL Server;SERVER=swsrvlab-sql01\SCCM2012;UID=sccmadmin;Trusted_Connection=Yes;APP=Microsoft Office 2010;WSID=SWSRVSCCM-01;DATABASE=CM_D1G" command="SELECT v_ActiveClients.Client_Version AS 'Version', Count(v_ActiveClients.Client_Version) AS 'Count'_x000d__x000a_FROM v_ActiveClients v_ActiveClients_x000d__x000a_GROUP BY v_ActiveClients.Client_Version_x000d__x000a_ORDER BY v_ActiveClients.Client_Version DESC"/>
  </connection>
  <connection id="6" name="Client Versions Data" description="Client Version Data" type="1" refreshedVersion="4" background="1" refreshOnLoad="1" saveData="1">
    <dbPr connection="DRIVER=SQL Server;SERVER=swsrvlab-sql01\SCCM2012;UID=sccmadmin;Trusted_Connection=Yes;APP=Microsoft Office 2010;WSID=SWSRVSCCM-01;DATABASE=CM_D1G" command="select sys.Name0 as 'Computer Name' ,_x000d__x000a_ sys.User_Name0 as 'User Name', _x000d__x000a_ os.LastBootUpTime0 as 'Last Boot Time' ,_x000d__x000a_ act.Client_Version as 'Client Version'  _x000d__x000a_from v_R_System sys_x000d__x000a_left join v_GS_OPERATING_SYSTEM os on os.ResourceId = sys.ResourceId _x000d__x000a_left join v_ActiveClients act on sys.ResourceID = act.MachineResourceID_x000d__x000a_order by sys.Name0"/>
  </connection>
  <connection id="7" name="Eval Unknown" description="All Clients who have no client health evaluation data" type="1" refreshedVersion="4" background="1" refreshOnLoad="1" saveData="1">
    <dbPr connection="DRIVER=SQL Server;SERVER=swsrvlab-sql01\SCCM2012;UID=sccmadmin;Trusted_Connection=Yes;APP=Microsoft Office 2010;WSID=SWSRVSCCM-01;DATABASE=CM_D1G" command="select _x000d__x000a_sys.Name0 as 'Computer Name',_x000d__x000a_sys.User_Name0 as 'User Name',_x000d__x000a_summ.ClientStateDescription,_x000d__x000a_case when summ.ClientActiveStatus = 0 then 'Inactive'_x000d__x000a__x0009_when summ.ClientActiveStatus = 1 then 'Active'_x000d__x000a__x0009_end as 'ClientActiveStatus',_x000d__x000a_summ.LastActiveTime,_x000d__x000a_case when summ.IsActiveDDR = 0 then 'Inactive'_x000d__x000a__x0009_when summ.IsActiveDDR = 1 then 'Active'_x000d__x000a__x0009_end as 'IsActiveDDR',_x000d__x000a_case when summ.IsActiveHW = 0 then 'Inactive'_x000d__x000a__x0009_when summ.IsActiveHW = 1 then 'Active'_x000d__x000a__x0009_end as 'IsActiveHW',_x000d__x000a_case when summ.IsActiveSW = 0 then 'Inactive'_x000d__x000a__x0009_when summ.IsActiveSW = 1 then 'Active'_x000d__x000a__x0009_end as 'IsActiveSW',_x000d__x000a_case when summ.ISActivePolicyRequest = 0 then 'Inactive'_x000d__x000a__x0009_when summ.ISActivePolicyRequest = 1 then 'Active'_x000d__x000a__x0009_end as 'ISActivePolicyRequest',_x000d__x000a_case when summ.IsActiveStatusMessages = 0 then 'Inactive'_x000d__x000a__x0009_when summ.IsActiveStatusMessages = 1 then 'Active'_x000d__x000a__x0009_end as 'IsActiveStatusMessages',_x000d__x000a_summ.LastOnline,_x000d__x000a_summ.LastDDR,_x000d__x000a_summ.LastHW,_x000d__x000a_summ.LastSW,_x000d__x000a_summ.LastPolicyRequest,_x000d__x000a_summ.LastStatusMessage,_x000d__x000a_summ.LastHealthEvaluation,_x000d__x000a_case when LastHealthEvaluationResult = 1 then 'Not Yet Evaluated'_x000d__x000a__x0009_when LastHealthEvaluationResult = 2 then 'Not Applicable'_x000d__x000a__x0009_when LastHealthEvaluationResult = 3 then 'Evaluation Failed'_x000d__x000a__x0009_when LastHealthEvaluationResult = 4 then 'Evaluated Remediated Failed'_x000d__x000a__x0009_when LastHealthEvaluationResult = 5 then 'Not Evaluated Dependency Failed'_x000d__x000a__x0009_when LastHealthEvaluationResult = 6 then 'Evaluated Remediated Succeeded'_x000d__x000a__x0009_when LastHealthEvaluationResult = 7 then 'Evaluation Succeeded'_x000d__x000a__x0009_end as 'Last Health Evaluation Result',_x000d__x000a_case when LastEvaluationHealthy = 1 then 'Pass'_x000d__x000a__x0009_when LastEvaluationHealthy = 2 then 'Fail'_x000d__x000a__x0009_when LastEvaluationHealthy = 3 then 'Unknown'_x000d__x000a__x0009_end as 'Last Evaluation Healthy',_x000d__x000a_case when summ.ClientRemediationSuccess = 1 then 'Pass'_x000d__x000a__x0009_when summ.ClientRemediationSuccess = 2 then 'Fail'_x000d__x000a__x0009_else ''_x000d__x000a__x0009_end as 'ClientRemediationSuccess',_x000d__x000a_summ.ExpectedNextPolicyRequest_x000d__x000a_from v_CH_ClientSummary summ_x000d__x000a_inner join v_R_System sys on summ.ResourceID = sys.ResourceID_x000d__x000a_where summ.LastEvaluationHealthy = 3_x000d__x000a_order by summ.LastActiveTime Desc"/>
  </connection>
  <connection id="8" name="Evaluation Failed Details" description="Failure details for all clients whose last evaluation or remediation failed" type="1" refreshedVersion="4" background="1" refreshOnLoad="1" saveData="1">
    <dbPr connection="DRIVER=SQL Server;SERVER=swsrvlab-sql01\SCCM2012;UID=sccmadmin;Trusted_Connection=Yes;APP=Microsoft Office 2010;WSID=SWSRVSCCM-01;DATABASE=CM_D1G" command="select_x000d__x000a_NetBiosName as 'Computer Name',_x000d__x000a_EvalTime,_x000d__x000a_case when Result = 1 then 'Not Yet Evaluated'_x000d__x000a_when Result = 2 then 'Not Applicable'_x000d__x000a_when Result = 3 then 'Evaluation Failed'_x000d__x000a_when Result = 4 then 'Evaluated Remediated Failed'_x000d__x000a_when Result = 5 then 'Not Evaluated Dependency Failed'_x000d__x000a_when Result = 6 then 'Evaluated Remediated Succeeded'_x000d__x000a_when Result = 7 then 'Evaluation Succeeded'_x000d__x000a_end as 'Evaluation Result',_x000d__x000a_HealthCheckDescription,_x000d__x000a_ResultDetail,_x000d__x000a_ResultCode,_x000d__x000a_ResultType_x000d__x000a_from v_CH_EvalResults_x000d__x000a_where Result &lt; 6_x000d__x000a_Order by EvalTime Desc"/>
  </connection>
  <connection id="9" name="Failed Evaluations" description="All Clients whose last health evaluation or remediation failed" type="1" refreshedVersion="4" background="1" refreshOnLoad="1" saveData="1">
    <dbPr connection="DRIVER=SQL Server;SERVER=swsrvlab-sql01\SCCM2012;UID=sccmadmin;Trusted_Connection=Yes;APP=Microsoft Office 2010;WSID=SWSRVSCCM-01;DATABASE=CM_D1G" command="select _x000d__x000a_sys.Name0 as 'Computer Name',_x000d__x000a_sys.User_Name0 as 'User Name',_x000d__x000a_summ.ClientStateDescription,_x000d__x000a_case when summ.ClientActiveStatus = 0 then 'Inactive'_x000d__x000a__x0009_when summ.ClientActiveStatus = 1 then 'Active'_x000d__x000a__x0009_end as 'ClientActiveStatus',_x000d__x000a_summ.LastActiveTime,_x000d__x000a_case when summ.IsActiveDDR = 0 then 'Inactive'_x000d__x000a__x0009_when summ.IsActiveDDR = 1 then 'Active'_x000d__x000a__x0009_end as 'IsActiveDDR',_x000d__x000a_case when summ.IsActiveHW = 0 then 'Inactive'_x000d__x000a__x0009_when summ.IsActiveHW = 1 then 'Active'_x000d__x000a__x0009_end as 'IsActiveHW',_x000d__x000a_case when summ.IsActiveSW = 0 then 'Inactive'_x000d__x000a__x0009_when summ.IsActiveSW = 1 then 'Active'_x000d__x000a__x0009_end as 'IsActiveSW',_x000d__x000a_case when summ.ISActivePolicyRequest = 0 then 'Inactive'_x000d__x000a__x0009_when summ.ISActivePolicyRequest = 1 then 'Active'_x000d__x000a__x0009_end as 'ISActivePolicyRequest',_x000d__x000a_case when summ.IsActiveStatusMessages = 0 then 'Inactive'_x000d__x000a__x0009_when summ.IsActiveStatusMessages = 1 then 'Active'_x000d__x000a__x0009_end as 'IsActiveStatusMessages',_x000d__x000a_summ.LastOnline,_x000d__x000a_summ.LastDDR,_x000d__x000a_summ.LastHW,_x000d__x000a_summ.LastSW,_x000d__x000a_summ.LastPolicyRequest,_x000d__x000a_summ.LastStatusMessage,_x000d__x000a_summ.LastHealthEvaluation,_x000d__x000a_case when LastHealthEvaluationResult = 1 then 'Not Yet Evaluated'_x000d__x000a__x0009_when LastHealthEvaluationResult = 2 then 'Not Applicable'_x000d__x000a__x0009_when LastHealthEvaluationResult = 3 then 'Evaluation Failed'_x000d__x000a__x0009_when LastHealthEvaluationResult = 4 then 'Evaluated Remediated Failed'_x000d__x000a__x0009_when LastHealthEvaluationResult = 5 then 'Not Evaluated Dependency Failed'_x000d__x000a__x0009_when LastHealthEvaluationResult = 6 then 'Evaluated Remediated Succeeded'_x000d__x000a__x0009_when LastHealthEvaluationResult = 7 then 'Evaluation Succeeded'_x000d__x000a__x0009_end as 'Last Health Evaluation Result',_x000d__x000a_case when LastEvaluationHealthy = 1 then 'Pass'_x000d__x000a__x0009_when LastEvaluationHealthy = 2 then 'Fail'_x000d__x000a__x0009_when LastEvaluationHealthy = 3 then 'Unknown'_x000d__x000a__x0009_end as 'Last Evaluation Healthy',_x000d__x000a_case when summ.ClientRemediationSuccess = 1 then 'Pass'_x000d__x000a__x0009_when summ.ClientRemediationSuccess = 2 then 'Fail'_x000d__x000a__x0009_else ''_x000d__x000a__x0009_end as 'ClientRemediationSuccess',_x000d__x000a_summ.ExpectedNextPolicyRequest_x000d__x000a_from v_CH_ClientSummary summ_x000d__x000a_inner join v_R_System sys on summ.ResourceID = sys.ResourceID_x000d__x000a_where summ.LastEvaluationHealthy = 2_x000d__x000a_order by summ.LastHealthEvaluation Desc"/>
  </connection>
  <connection id="10" name="Inactive DDR" description="All Clients who last Data Discovery Record is out of date" type="1" refreshedVersion="4" background="1" refreshOnLoad="1" saveData="1">
    <dbPr connection="DRIVER=SQL Server;SERVER=swsrvlab-sql01\SCCM2012;UID=sccmadmin;Trusted_Connection=Yes;APP=Microsoft Office 2010;WSID=SWSRVSCCM-01;DATABASE=CM_D1G" command="select _x000d__x000a_sys.Name0 as 'Computer Name',_x000d__x000a_sys.User_Name0 as 'User Name',_x000d__x000a_summ.ClientStateDescription,_x000d__x000a_case when summ.ClientActiveStatus = 0 then 'Inactive'_x000d__x000a__x0009_when summ.ClientActiveStatus = 1 then 'Active'_x000d__x000a__x0009_end as 'ClientActiveStatus',_x000d__x000a_summ.LastActiveTime,_x000d__x000a_case when summ.IsActiveDDR = 0 then 'Inactive'_x000d__x000a__x0009_when summ.IsActiveDDR = 1 then 'Active'_x000d__x000a__x0009_end as 'IsActiveDDR',_x000d__x000a_case when summ.IsActiveHW = 0 then 'Inactive'_x000d__x000a__x0009_when summ.IsActiveHW = 1 then 'Active'_x000d__x000a__x0009_end as 'IsActiveHW',_x000d__x000a_case when summ.IsActiveSW = 0 then 'Inactive'_x000d__x000a__x0009_when summ.IsActiveSW = 1 then 'Active'_x000d__x000a__x0009_end as 'IsActiveSW',_x000d__x000a_case when summ.ISActivePolicyRequest = 0 then 'Inactive'_x000d__x000a__x0009_when summ.ISActivePolicyRequest = 1 then 'Active'_x000d__x000a__x0009_end as 'ISActivePolicyRequest',_x000d__x000a_case when summ.IsActiveStatusMessages = 0 then 'Inactive'_x000d__x000a__x0009_when summ.IsActiveStatusMessages = 1 then 'Active'_x000d__x000a__x0009_end as 'IsActiveStatusMessages',_x000d__x000a_summ.LastOnline,_x000d__x000a_summ.LastDDR,_x000d__x000a_summ.LastHW,_x000d__x000a_summ.LastSW,_x000d__x000a_summ.LastPolicyRequest,_x000d__x000a_summ.LastStatusMessage,_x000d__x000a_summ.LastHealthEvaluation,_x000d__x000a_case when LastHealthEvaluationResult = 1 then 'Not Yet Evaluated'_x000d__x000a__x0009_when LastHealthEvaluationResult = 2 then 'Not Applicable'_x000d__x000a__x0009_when LastHealthEvaluationResult = 3 then 'Evaluation Failed'_x000d__x000a__x0009_when LastHealthEvaluationResult = 4 then 'Evaluated Remediated Failed'_x000d__x000a__x0009_when LastHealthEvaluationResult = 5 then 'Not Evaluated Dependency Failed'_x000d__x000a__x0009_when LastHealthEvaluationResult = 6 then 'Evaluated Remediated Succeeded'_x000d__x000a__x0009_when LastHealthEvaluationResult = 7 then 'Evaluation Succeeded'_x000d__x000a__x0009_end as 'Last Health Evaluation Result',_x000d__x000a_case when LastEvaluationHealthy = 1 then 'Pass'_x000d__x000a__x0009_when LastEvaluationHealthy = 2 then 'Fail'_x000d__x000a__x0009_when LastEvaluationHealthy = 3 then 'Unknown'_x000d__x000a__x0009_end as 'Last Evaluation Healthy',_x000d__x000a_case when summ.ClientRemediationSuccess = 1 then 'Pass'_x000d__x000a__x0009_when summ.ClientRemediationSuccess = 2 then 'Fail'_x000d__x000a__x0009_else ''_x000d__x000a__x0009_end as 'ClientRemediationSuccess',_x000d__x000a_summ.ExpectedNextPolicyRequest_x000d__x000a_from v_CH_ClientSummary summ_x000d__x000a_inner join v_R_System sys on summ.ResourceID = sys.ResourceID_x000d__x000a_where summ.IsActiveDDR = 0_x000d__x000a_order by summ.LastDDR Desc"/>
  </connection>
  <connection id="11" name="Inactive HW" description="All Clients whose last Hardware Inventory is out of date" type="1" refreshedVersion="4" background="1" refreshOnLoad="1" saveData="1">
    <dbPr connection="DRIVER=SQL Server;SERVER=swsrvlab-sql01\SCCM2012;UID=sccmadmin;Trusted_Connection=Yes;APP=Microsoft Office 2010;WSID=SWSRVSCCM-01;DATABASE=CM_D1G" command="select _x000d__x000a_sys.Name0 as 'Computer Name',_x000d__x000a_sys.User_Name0 as 'User Name',_x000d__x000a_summ.ClientStateDescription,_x000d__x000a_case when summ.ClientActiveStatus = 0 then 'Inactive'_x000d__x000a__x0009_when summ.ClientActiveStatus = 1 then 'Active'_x000d__x000a__x0009_end as 'ClientActiveStatus',_x000d__x000a_summ.LastActiveTime,_x000d__x000a_case when summ.IsActiveDDR = 0 then 'Inactive'_x000d__x000a__x0009_when summ.IsActiveDDR = 1 then 'Active'_x000d__x000a__x0009_end as 'IsActiveDDR',_x000d__x000a_case when summ.IsActiveHW = 0 then 'Inactive'_x000d__x000a__x0009_when summ.IsActiveHW = 1 then 'Active'_x000d__x000a__x0009_end as 'IsActiveHW',_x000d__x000a_case when summ.IsActiveSW = 0 then 'Inactive'_x000d__x000a__x0009_when summ.IsActiveSW = 1 then 'Active'_x000d__x000a__x0009_end as 'IsActiveSW',_x000d__x000a_case when summ.ISActivePolicyRequest = 0 then 'Inactive'_x000d__x000a__x0009_when summ.ISActivePolicyRequest = 1 then 'Active'_x000d__x000a__x0009_end as 'ISActivePolicyRequest',_x000d__x000a_case when summ.IsActiveStatusMessages = 0 then 'Inactive'_x000d__x000a__x0009_when summ.IsActiveStatusMessages = 1 then 'Active'_x000d__x000a__x0009_end as 'IsActiveStatusMessages',_x000d__x000a_summ.LastOnline,_x000d__x000a_summ.LastDDR,_x000d__x000a_summ.LastHW,_x000d__x000a_summ.LastSW,_x000d__x000a_summ.LastPolicyRequest,_x000d__x000a_summ.LastStatusMessage,_x000d__x000a_summ.LastHealthEvaluation,_x000d__x000a_case when LastHealthEvaluationResult = 1 then 'Not Yet Evaluated'_x000d__x000a__x0009_when LastHealthEvaluationResult = 2 then 'Not Applicable'_x000d__x000a__x0009_when LastHealthEvaluationResult = 3 then 'Evaluation Failed'_x000d__x000a__x0009_when LastHealthEvaluationResult = 4 then 'Evaluated Remediated Failed'_x000d__x000a__x0009_when LastHealthEvaluationResult = 5 then 'Not Evaluated Dependency Failed'_x000d__x000a__x0009_when LastHealthEvaluationResult = 6 then 'Evaluated Remediated Succeeded'_x000d__x000a__x0009_when LastHealthEvaluationResult = 7 then 'Evaluation Succeeded'_x000d__x000a__x0009_end as 'Last Health Evaluation Result',_x000d__x000a_case when LastEvaluationHealthy = 1 then 'Pass'_x000d__x000a__x0009_when LastEvaluationHealthy = 2 then 'Fail'_x000d__x000a__x0009_when LastEvaluationHealthy = 3 then 'Unknown'_x000d__x000a__x0009_end as 'Last Evaluation Healthy',_x000d__x000a_case when summ.ClientRemediationSuccess = 1 then 'Pass'_x000d__x000a__x0009_when summ.ClientRemediationSuccess = 2 then 'Fail'_x000d__x000a__x0009_else ''_x000d__x000a__x0009_end as 'ClientRemediationSuccess',_x000d__x000a_summ.ExpectedNextPolicyRequest_x000d__x000a_from v_CH_ClientSummary summ_x000d__x000a_inner join v_R_System sys on summ.ResourceID = sys.ResourceID_x000d__x000a_where summ.IsActiveHW = 0_x000d__x000a_order by summ.LastHW Desc"/>
  </connection>
  <connection id="12" name="Inactive Policy" description="All Clients whose last Policy request is out of date" type="1" refreshedVersion="4" background="1" refreshOnLoad="1" saveData="1">
    <dbPr connection="DRIVER=SQL Server;SERVER=swsrvlab-sql01\SCCM2012;UID=sccmadmin;Trusted_Connection=Yes;APP=Microsoft Office 2010;WSID=SWSRVSCCM-01;DATABASE=CM_D1G" command="select _x000d__x000a_sys.Name0 as 'Computer Name',_x000d__x000a_sys.User_Name0 as 'User Name',_x000d__x000a_summ.ClientStateDescription,_x000d__x000a_case when summ.ClientActiveStatus = 0 then 'Inactive'_x000d__x000a__x0009_when summ.ClientActiveStatus = 1 then 'Active'_x000d__x000a__x0009_end as 'ClientActiveStatus',_x000d__x000a_summ.LastActiveTime,_x000d__x000a_case when summ.IsActiveDDR = 0 then 'Inactive'_x000d__x000a__x0009_when summ.IsActiveDDR = 1 then 'Active'_x000d__x000a__x0009_end as 'IsActiveDDR',_x000d__x000a_case when summ.IsActiveHW = 0 then 'Inactive'_x000d__x000a__x0009_when summ.IsActiveHW = 1 then 'Active'_x000d__x000a__x0009_end as 'IsActiveHW',_x000d__x000a_case when summ.IsActiveSW = 0 then 'Inactive'_x000d__x000a__x0009_when summ.IsActiveSW = 1 then 'Active'_x000d__x000a__x0009_end as 'IsActiveSW',_x000d__x000a_case when summ.ISActivePolicyRequest = 0 then 'Inactive'_x000d__x000a__x0009_when summ.ISActivePolicyRequest = 1 then 'Active'_x000d__x000a__x0009_end as 'ISActivePolicyRequest',_x000d__x000a_case when summ.IsActiveStatusMessages = 0 then 'Inactive'_x000d__x000a__x0009_when summ.IsActiveStatusMessages = 1 then 'Active'_x000d__x000a__x0009_end as 'IsActiveStatusMessages',_x000d__x000a_summ.LastOnline,_x000d__x000a_summ.LastDDR,_x000d__x000a_summ.LastHW,_x000d__x000a_summ.LastSW,_x000d__x000a_summ.LastPolicyRequest,_x000d__x000a_summ.LastStatusMessage,_x000d__x000a_summ.LastHealthEvaluation,_x000d__x000a_case when LastHealthEvaluationResult = 1 then 'Not Yet Evaluated'_x000d__x000a__x0009_when LastHealthEvaluationResult = 2 then 'Not Applicable'_x000d__x000a__x0009_when LastHealthEvaluationResult = 3 then 'Evaluation Failed'_x000d__x000a__x0009_when LastHealthEvaluationResult = 4 then 'Evaluated Remediated Failed'_x000d__x000a__x0009_when LastHealthEvaluationResult = 5 then 'Not Evaluated Dependency Failed'_x000d__x000a__x0009_when LastHealthEvaluationResult = 6 then 'Evaluated Remediated Succeeded'_x000d__x000a__x0009_when LastHealthEvaluationResult = 7 then 'Evaluation Succeeded'_x000d__x000a__x0009_end as 'Last Health Evaluation Result',_x000d__x000a_case when LastEvaluationHealthy = 1 then 'Pass'_x000d__x000a__x0009_when LastEvaluationHealthy = 2 then 'Fail'_x000d__x000a__x0009_when LastEvaluationHealthy = 3 then 'Unknown'_x000d__x000a__x0009_end as 'Last Evaluation Healthy',_x000d__x000a_case when summ.ClientRemediationSuccess = 1 then 'Pass'_x000d__x000a__x0009_when summ.ClientRemediationSuccess = 2 then 'Fail'_x000d__x000a__x0009_else ''_x000d__x000a__x0009_end as 'ClientRemediationSuccess',_x000d__x000a_summ.ExpectedNextPolicyRequest_x000d__x000a_from v_CH_ClientSummary summ_x000d__x000a_inner join v_R_System sys on summ.ResourceID = sys.ResourceID_x000d__x000a_where summ.IsActivePolicyRequest = 0_x000d__x000a_order by summ.LastPolicyRequest Desc"/>
  </connection>
  <connection id="13" name="Inactive SW" description="All Clients whose last Software inventory is out of date" type="1" refreshedVersion="4" background="1" refreshOnLoad="1" saveData="1">
    <dbPr connection="DRIVER=SQL Server;SERVER=swsrvlab-sql01\SCCM2012;UID=sccmadmin;Trusted_Connection=Yes;APP=Microsoft Office 2010;WSID=SWSRVSCCM-01;DATABASE=CM_D1G" command="select _x000d__x000a_sys.Name0 as 'Computer Name',_x000d__x000a_sys.User_Name0 as 'User Name',_x000d__x000a_summ.ClientStateDescription,_x000d__x000a_case when summ.ClientActiveStatus = 0 then 'Inactive'_x000d__x000a__x0009_when summ.ClientActiveStatus = 1 then 'Active'_x000d__x000a__x0009_end as 'ClientActiveStatus',_x000d__x000a_summ.LastActiveTime,_x000d__x000a_case when summ.IsActiveDDR = 0 then 'Inactive'_x000d__x000a__x0009_when summ.IsActiveDDR = 1 then 'Active'_x000d__x000a__x0009_end as 'IsActiveDDR',_x000d__x000a_case when summ.IsActiveHW = 0 then 'Inactive'_x000d__x000a__x0009_when summ.IsActiveHW = 1 then 'Active'_x000d__x000a__x0009_end as 'IsActiveHW',_x000d__x000a_case when summ.IsActiveSW = 0 then 'Inactive'_x000d__x000a__x0009_when summ.IsActiveSW = 1 then 'Active'_x000d__x000a__x0009_end as 'IsActiveSW',_x000d__x000a_case when summ.ISActivePolicyRequest = 0 then 'Inactive'_x000d__x000a__x0009_when summ.ISActivePolicyRequest = 1 then 'Active'_x000d__x000a__x0009_end as 'ISActivePolicyRequest',_x000d__x000a_case when summ.IsActiveStatusMessages = 0 then 'Inactive'_x000d__x000a__x0009_when summ.IsActiveStatusMessages = 1 then 'Active'_x000d__x000a__x0009_end as 'IsActiveStatusMessages',_x000d__x000a_summ.LastOnline,_x000d__x000a_summ.LastDDR,_x000d__x000a_summ.LastHW,_x000d__x000a_summ.LastSW,_x000d__x000a_summ.LastPolicyRequest,_x000d__x000a_summ.LastStatusMessage,_x000d__x000a_summ.LastHealthEvaluation,_x000d__x000a_case when LastHealthEvaluationResult = 1 then 'Not Yet Evaluated'_x000d__x000a__x0009_when LastHealthEvaluationResult = 2 then 'Not Applicable'_x000d__x000a__x0009_when LastHealthEvaluationResult = 3 then 'Evaluation Failed'_x000d__x000a__x0009_when LastHealthEvaluationResult = 4 then 'Evaluated Remediated Failed'_x000d__x000a__x0009_when LastHealthEvaluationResult = 5 then 'Not Evaluated Dependency Failed'_x000d__x000a__x0009_when LastHealthEvaluationResult = 6 then 'Evaluated Remediated Succeeded'_x000d__x000a__x0009_when LastHealthEvaluationResult = 7 then 'Evaluation Succeeded'_x000d__x000a__x0009_end as 'Last Health Evaluation Result',_x000d__x000a_case when LastEvaluationHealthy = 1 then 'Pass'_x000d__x000a__x0009_when LastEvaluationHealthy = 2 then 'Fail'_x000d__x000a__x0009_when LastEvaluationHealthy = 3 then 'Unknown'_x000d__x000a__x0009_end as 'Last Evaluation Healthy',_x000d__x000a_case when summ.ClientRemediationSuccess = 1 then 'Pass'_x000d__x000a__x0009_when summ.ClientRemediationSuccess = 2 then 'Fail'_x000d__x000a__x0009_else ''_x000d__x000a__x0009_end as 'ClientRemediationSuccess',_x000d__x000a_summ.ExpectedNextPolicyRequest_x000d__x000a_from v_CH_ClientSummary summ_x000d__x000a_inner join v_R_System sys on summ.ResourceID = sys.ResourceID_x000d__x000a_where summ.IsActiveSW = 0_x000d__x000a_order by summ.LastSW Desc"/>
  </connection>
  <connection id="14" name="Last Reboot" description="Last Reboot Time Summary" type="1" refreshedVersion="4" background="1" refreshOnLoad="1" saveData="1">
    <dbPr connection="DRIVER=SQL Server;SERVER=swsrvlab-sql01\SCCM2012;UID=sccmadmin;Trusted_Connection=Yes;APP=Microsoft Office 2010;WSID=SWSRVSCCM-01;DATABASE=CM_D1G" command="select '7 days',Count(sys.Name0),1 SortOrder_x000d__x000a_from v_R_System sys_x000d__x000a_left join v_GS_OPERATING_SYSTEM os on os.ResourceId = sys.ResourceId _x000d__x000a_where os.LastBootUpTime0 &lt; DATEADD(day,-7, GETDATE())_x000d__x000a_UNION_x000d__x000a_select '14 days',Count(sys.Name0),2_x000d__x000a_from v_R_System sys_x000d__x000a_left join v_GS_OPERATING_SYSTEM os on os.ResourceId = sys.ResourceId _x000d__x000a_where os.LastBootUpTime0 &lt; DATEADD(day,-14, GETDATE())_x000d__x000a_UNION_x000d__x000a_select '1 month',Count(sys.Name0),3_x000d__x000a_from v_R_System sys_x000d__x000a_left join v_GS_OPERATING_SYSTEM os on os.ResourceId = sys.ResourceId _x000d__x000a_where os.LastBootUpTime0 &lt; DATEADD(month,-1, GETDATE())_x000d__x000a_UNION_x000d__x000a_select '3 months',Count(sys.Name0),4_x000d__x000a_from v_R_System sys_x000d__x000a_left join v_GS_OPERATING_SYSTEM os on os.ResourceId = sys.ResourceId _x000d__x000a_where os.LastBootUpTime0 &lt; DATEADD(MONTH,-3, GETDATE())_x000d__x000a_UNION_x000d__x000a_select '6 months',Count(sys.Name0),5_x000d__x000a_from v_R_System sys_x000d__x000a_left join v_GS_OPERATING_SYSTEM os on os.ResourceId = sys.ResourceId _x000d__x000a_where os.LastBootUpTime0 &lt; DATEADD(MONTH,-6, GETDATE())_x000d__x000a_ORDER BY SortOrder"/>
  </connection>
  <connection id="15" name="Missing Client" description="Systems with no ConfigMgr Client" type="1" refreshedVersion="4" background="1" refreshOnLoad="1" saveData="1">
    <dbPr connection="DRIVER=SQL Server;SERVER=swsrvlab-sql01\SCCM2012;UID=sccmadmin;Trusted_Connection=Yes;APP=Microsoft Office 2010;WSID=SWSRVSCCM-01;DATABASE=CM_D1G" command="select Count(sys.Name0) _x000d__x000a_from v_R_System sys_x000d__x000a_left join v_ActiveClients act on sys.ResourceID = act.MachineResourceID_x000d__x000a_where Client_Version is NULL_x000d__x000a_Group By act.Client_Version"/>
  </connection>
  <connection id="16" name="Site Info" description="ConfigMgr Site info" type="1" refreshedVersion="4" background="1" refreshOnLoad="1" saveData="1">
    <dbPr connection="DRIVER=SQL Server;SERVER=swsrvlab-sql01\SCCM2012;UID=sccmadmin;Trusted_Connection=Yes;APP=Microsoft Office 2010;WSID=SWSRVSCCM-01;DATABASE=CM_D1G" command="SELECT v_Site.SiteCode, v_Site.SiteName, v_Site.Version, v_Site.ServerName_x000d__x000a_FROM v_Site v_Site"/>
  </connection>
</connections>
</file>

<file path=xl/sharedStrings.xml><?xml version="1.0" encoding="utf-8"?>
<sst xmlns="http://schemas.openxmlformats.org/spreadsheetml/2006/main" count="304" uniqueCount="131">
  <si>
    <t>Computer Name</t>
  </si>
  <si>
    <t>User Name</t>
  </si>
  <si>
    <t>ClientStateDescription</t>
  </si>
  <si>
    <t>ClientActiveStatus</t>
  </si>
  <si>
    <t>LastActiveTime</t>
  </si>
  <si>
    <t>IsActiveDDR</t>
  </si>
  <si>
    <t>IsActiveHW</t>
  </si>
  <si>
    <t>IsActiveSW</t>
  </si>
  <si>
    <t>ISActivePolicyRequest</t>
  </si>
  <si>
    <t>IsActiveStatusMessages</t>
  </si>
  <si>
    <t>LastOnline</t>
  </si>
  <si>
    <t>LastDDR</t>
  </si>
  <si>
    <t>LastHW</t>
  </si>
  <si>
    <t>LastSW</t>
  </si>
  <si>
    <t>LastPolicyRequest</t>
  </si>
  <si>
    <t>LastStatusMessage</t>
  </si>
  <si>
    <t>LastHealthEvaluation</t>
  </si>
  <si>
    <t>Last Health Evaluation Result</t>
  </si>
  <si>
    <t>Last Evaluation Healthy</t>
  </si>
  <si>
    <t>ClientRemediationSuccess</t>
  </si>
  <si>
    <t>ExpectedNextPolicyRequest</t>
  </si>
  <si>
    <t>Active/Pass</t>
  </si>
  <si>
    <t>Pass</t>
  </si>
  <si>
    <t>Inactive/Pass</t>
  </si>
  <si>
    <t>Active/Unknown</t>
  </si>
  <si>
    <t>Unknown</t>
  </si>
  <si>
    <t>Active/Fail</t>
  </si>
  <si>
    <t>Fail</t>
  </si>
  <si>
    <t>Inactive/Unknown</t>
  </si>
  <si>
    <t>Inactive/Fail</t>
  </si>
  <si>
    <t>Active</t>
  </si>
  <si>
    <t>Inactive</t>
  </si>
  <si>
    <t>All Clients with Out of Date Hardware Inventory</t>
  </si>
  <si>
    <t>Sorted by Last Hardware Inventory Date</t>
  </si>
  <si>
    <t>All Inactive Clients</t>
  </si>
  <si>
    <t>Sorted by Last Active Time</t>
  </si>
  <si>
    <t>All Clients with Out of Date DDR</t>
  </si>
  <si>
    <t>Sorted by Last DDR Date</t>
  </si>
  <si>
    <t>All Clients with Out of Date Software Inventory</t>
  </si>
  <si>
    <t>Sorted by Last Software Inventory Date</t>
  </si>
  <si>
    <t>All Clients with Out of Date Policy Request</t>
  </si>
  <si>
    <t>Sorted by Last Policy Request Date</t>
  </si>
  <si>
    <t>Client State</t>
  </si>
  <si>
    <t>Count</t>
  </si>
  <si>
    <t>DDR</t>
  </si>
  <si>
    <t>Policy Request</t>
  </si>
  <si>
    <t>Hardware</t>
  </si>
  <si>
    <t>Software</t>
  </si>
  <si>
    <t>Total Clients:</t>
  </si>
  <si>
    <t>Count of Clients by Inventory Activity</t>
  </si>
  <si>
    <t>Count of Clients by Health State</t>
  </si>
  <si>
    <t>Charts</t>
  </si>
  <si>
    <t>Client Health States by Percentage</t>
  </si>
  <si>
    <t>Active vs Inactive Clients by Percentage</t>
  </si>
  <si>
    <t>Client Health Evaluation State by Percentage</t>
  </si>
  <si>
    <t>Count of Active / Inactive Clients by Inventory Activity</t>
  </si>
  <si>
    <t>Data Tables</t>
  </si>
  <si>
    <t>Sorted by Last Health Evaluation Date</t>
  </si>
  <si>
    <t>EvalTime</t>
  </si>
  <si>
    <t>Evaluation Result</t>
  </si>
  <si>
    <t>HealthCheckDescription</t>
  </si>
  <si>
    <t>ResultDetail</t>
  </si>
  <si>
    <t>ResultCode</t>
  </si>
  <si>
    <t>ResultType</t>
  </si>
  <si>
    <t>Details of Client Health Evaluation / Remediation Failures</t>
  </si>
  <si>
    <t>All Clients that Failed their Last Heath Evaluation / Remediation</t>
  </si>
  <si>
    <t>Tab</t>
  </si>
  <si>
    <t>ClientStates</t>
  </si>
  <si>
    <t>Active-Inactive</t>
  </si>
  <si>
    <t>EvalState</t>
  </si>
  <si>
    <t>InventoryTypes</t>
  </si>
  <si>
    <t>InactiveDDR</t>
  </si>
  <si>
    <t>InactiveHW</t>
  </si>
  <si>
    <t>InactiveSW</t>
  </si>
  <si>
    <t>InactivePolicy</t>
  </si>
  <si>
    <t>FailEval</t>
  </si>
  <si>
    <t>FailDetail</t>
  </si>
  <si>
    <t>AllData</t>
  </si>
  <si>
    <t>All Client Health Data</t>
  </si>
  <si>
    <t>All Clients that have no Health Evaluation Data</t>
  </si>
  <si>
    <t>EvalUnknown</t>
  </si>
  <si>
    <t>All Clients That Have No Health Evaluation Data</t>
  </si>
  <si>
    <t>SiteCode</t>
  </si>
  <si>
    <t>SiteName</t>
  </si>
  <si>
    <t>Version</t>
  </si>
  <si>
    <t>ServerName</t>
  </si>
  <si>
    <t>SettingsID</t>
  </si>
  <si>
    <t>DDRInactiveInterval</t>
  </si>
  <si>
    <t>SWInactiveInterval</t>
  </si>
  <si>
    <t>HWInactiveInterval</t>
  </si>
  <si>
    <t>StatusInactiveInterval</t>
  </si>
  <si>
    <t>PolicyInactiveInterval</t>
  </si>
  <si>
    <t>CleanUpInterval</t>
  </si>
  <si>
    <t>Site Code</t>
  </si>
  <si>
    <t>Site Name</t>
  </si>
  <si>
    <t>Base Version</t>
  </si>
  <si>
    <t>Management Point</t>
  </si>
  <si>
    <t>Site Info</t>
  </si>
  <si>
    <t>Client Policy</t>
  </si>
  <si>
    <t>Client Health Thresholds (Days)</t>
  </si>
  <si>
    <t>Heatbeat (DDR)</t>
  </si>
  <si>
    <t>Hardware Inventory</t>
  </si>
  <si>
    <t>Software Inventory</t>
  </si>
  <si>
    <t>Status Messages</t>
  </si>
  <si>
    <t>Column1</t>
  </si>
  <si>
    <t>Client Versions</t>
  </si>
  <si>
    <t>No Client Installed</t>
  </si>
  <si>
    <t>Last Boot Time</t>
  </si>
  <si>
    <t>Client Version</t>
  </si>
  <si>
    <t>All Discovered Systems (with Last Boot Time and Client Version)</t>
  </si>
  <si>
    <t>Sorted by Computer Name</t>
  </si>
  <si>
    <t>Column2</t>
  </si>
  <si>
    <t>Time Period</t>
  </si>
  <si>
    <t>Percentage</t>
  </si>
  <si>
    <t>ClientVer</t>
  </si>
  <si>
    <t>Name</t>
  </si>
  <si>
    <t>DeviceOS</t>
  </si>
  <si>
    <t>All Systems that have Failed to Install the ConfigMgr Client</t>
  </si>
  <si>
    <t>ClientFail</t>
  </si>
  <si>
    <t>Status</t>
  </si>
  <si>
    <t>Initial Attempt Date</t>
  </si>
  <si>
    <t>Most Recent Attempt Date</t>
  </si>
  <si>
    <t>Number of Attempts</t>
  </si>
  <si>
    <t>Last Installation Error Code</t>
  </si>
  <si>
    <t>All Systems that Failed to Install the ConfigMgr Client</t>
  </si>
  <si>
    <t>ConfigMgr Client Health Report</t>
  </si>
  <si>
    <t>Computers Not Rebooted in the Last…</t>
  </si>
  <si>
    <t>Created by Trevor Jones</t>
  </si>
  <si>
    <t>SortOrder</t>
  </si>
  <si>
    <t>http://smsagent.wordpress.com/free-configmgr-reports/client-health-report/</t>
  </si>
  <si>
    <t>v1 - August 18,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</si>
</sst>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65"/>
      <color theme="1"/>
      <name val="Calibri"/>
      <family val="2"/>
      <scheme val="minor"/>
    </font>
    <font>
      <sz val="10"/>
      <color theme="1" tint="0.34998626667073579"/>
      <name val="Arial"/>
      <family val="2"/>
    </font>
    <font>
      <u/>
      <sz val="11"/>
      <color theme="1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6">
    <xf numFmtId="0" fontId="0" fillId="0" borderId="0" xfId="0"/>
    <xf numFmtId="22" fontId="0" fillId="0" borderId="0" xfId="0" applyNumberForma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/>
    <xf numFmtId="0" fontId="1" fillId="10" borderId="1" xfId="0" applyFont="1" applyFill="1" applyBorder="1"/>
    <xf numFmtId="0" fontId="4" fillId="6" borderId="0" xfId="0" applyFont="1" applyFill="1"/>
    <xf numFmtId="0" fontId="4" fillId="5" borderId="0" xfId="0" applyFont="1" applyFill="1"/>
    <xf numFmtId="0" fontId="4" fillId="4" borderId="0" xfId="0" applyFont="1" applyFill="1"/>
    <xf numFmtId="0" fontId="4" fillId="3" borderId="0" xfId="0" applyFont="1" applyFill="1"/>
    <xf numFmtId="0" fontId="4" fillId="8" borderId="0" xfId="0" applyFont="1" applyFill="1"/>
    <xf numFmtId="0" fontId="4" fillId="7" borderId="0" xfId="0" applyFont="1" applyFill="1"/>
    <xf numFmtId="0" fontId="4" fillId="2" borderId="0" xfId="0" applyFont="1" applyFill="1"/>
    <xf numFmtId="0" fontId="4" fillId="5" borderId="0" xfId="0" applyFont="1" applyFill="1"/>
    <xf numFmtId="0" fontId="1" fillId="0" borderId="0" xfId="0" applyFont="1"/>
    <xf numFmtId="0" fontId="4" fillId="11" borderId="0" xfId="0" applyFont="1" applyFill="1"/>
    <xf numFmtId="0" fontId="4" fillId="0" borderId="0" xfId="0" applyFont="1" applyBorder="1" applyAlignment="1">
      <alignment horizontal="left"/>
    </xf>
    <xf numFmtId="0" fontId="1" fillId="12" borderId="0" xfId="0" applyFont="1" applyFill="1" applyBorder="1" applyAlignment="1">
      <alignment horizontal="center"/>
    </xf>
    <xf numFmtId="0" fontId="1" fillId="10" borderId="0" xfId="0" applyFont="1" applyFill="1" applyBorder="1"/>
    <xf numFmtId="0" fontId="1" fillId="0" borderId="0" xfId="0" applyFont="1" applyFill="1" applyBorder="1"/>
    <xf numFmtId="0" fontId="1" fillId="0" borderId="2" xfId="0" applyFont="1" applyBorder="1"/>
    <xf numFmtId="0" fontId="4" fillId="6" borderId="0" xfId="0" applyFont="1" applyFill="1" applyBorder="1"/>
    <xf numFmtId="0" fontId="4" fillId="9" borderId="0" xfId="0" applyFont="1" applyFill="1" applyBorder="1"/>
    <xf numFmtId="0" fontId="4" fillId="2" borderId="0" xfId="0" applyFont="1" applyFill="1" applyBorder="1"/>
    <xf numFmtId="0" fontId="1" fillId="0" borderId="0" xfId="0" applyFont="1" applyBorder="1"/>
    <xf numFmtId="1" fontId="4" fillId="0" borderId="0" xfId="0" applyNumberFormat="1" applyFont="1"/>
    <xf numFmtId="0" fontId="4" fillId="4" borderId="0" xfId="0" applyFont="1" applyFill="1"/>
    <xf numFmtId="0" fontId="6" fillId="0" borderId="0" xfId="0" applyFont="1"/>
    <xf numFmtId="0" fontId="7" fillId="0" borderId="0" xfId="1"/>
    <xf numFmtId="0" fontId="4" fillId="0" borderId="0" xfId="0" applyFont="1" applyAlignment="1">
      <alignment horizontal="left"/>
    </xf>
    <xf numFmtId="0" fontId="4" fillId="5" borderId="0" xfId="0" applyFont="1" applyFill="1" applyAlignment="1">
      <alignment horizontal="left"/>
    </xf>
    <xf numFmtId="0" fontId="4" fillId="0" borderId="0" xfId="0" applyFont="1" applyBorder="1" applyAlignment="1">
      <alignment horizontal="left"/>
    </xf>
    <xf numFmtId="0" fontId="1" fillId="10" borderId="1" xfId="0" applyFont="1" applyFill="1" applyBorder="1" applyAlignment="1">
      <alignment horizontal="center"/>
    </xf>
    <xf numFmtId="0" fontId="4" fillId="11" borderId="0" xfId="0" applyFont="1" applyFill="1"/>
    <xf numFmtId="0" fontId="4" fillId="8" borderId="0" xfId="0" applyFont="1" applyFill="1"/>
    <xf numFmtId="0" fontId="4" fillId="3" borderId="0" xfId="0" applyFont="1" applyFill="1"/>
    <xf numFmtId="0" fontId="4" fillId="2" borderId="0" xfId="0" applyFont="1" applyFill="1"/>
    <xf numFmtId="0" fontId="4" fillId="7" borderId="0" xfId="0" applyFont="1" applyFill="1"/>
    <xf numFmtId="0" fontId="4" fillId="5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5" fillId="0" borderId="0" xfId="0" applyFont="1" applyAlignment="1">
      <alignment horizontal="center"/>
    </xf>
    <xf numFmtId="0" fontId="4" fillId="6" borderId="0" xfId="0" applyFont="1" applyFill="1"/>
    <xf numFmtId="0" fontId="1" fillId="10" borderId="1" xfId="0" applyFont="1" applyFill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76"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  <dxf>
      <numFmt numFmtId="27" formatCode="dd/mm/yyyy\ h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4.xml"/><Relationship Id="rId13" Type="http://schemas.openxmlformats.org/officeDocument/2006/relationships/worksheet" Target="worksheets/sheet9.xml"/><Relationship Id="rId18" Type="http://schemas.openxmlformats.org/officeDocument/2006/relationships/theme" Target="theme/theme1.xml"/><Relationship Id="rId3" Type="http://schemas.openxmlformats.org/officeDocument/2006/relationships/chartsheet" Target="chartsheets/sheet1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3.xml"/><Relationship Id="rId12" Type="http://schemas.openxmlformats.org/officeDocument/2006/relationships/worksheet" Target="worksheets/sheet8.xml"/><Relationship Id="rId17" Type="http://schemas.openxmlformats.org/officeDocument/2006/relationships/worksheet" Target="worksheets/sheet1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2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4.xml"/><Relationship Id="rId11" Type="http://schemas.openxmlformats.org/officeDocument/2006/relationships/worksheet" Target="worksheets/sheet7.xml"/><Relationship Id="rId5" Type="http://schemas.openxmlformats.org/officeDocument/2006/relationships/chartsheet" Target="chartsheets/sheet3.xml"/><Relationship Id="rId15" Type="http://schemas.openxmlformats.org/officeDocument/2006/relationships/worksheet" Target="worksheets/sheet11.xml"/><Relationship Id="rId10" Type="http://schemas.openxmlformats.org/officeDocument/2006/relationships/worksheet" Target="worksheets/sheet6.xml"/><Relationship Id="rId19" Type="http://schemas.openxmlformats.org/officeDocument/2006/relationships/connections" Target="connections.xml"/><Relationship Id="rId4" Type="http://schemas.openxmlformats.org/officeDocument/2006/relationships/chartsheet" Target="chartsheets/sheet2.xml"/><Relationship Id="rId9" Type="http://schemas.openxmlformats.org/officeDocument/2006/relationships/worksheet" Target="worksheets/sheet5.xml"/><Relationship Id="rId14" Type="http://schemas.openxmlformats.org/officeDocument/2006/relationships/worksheet" Target="worksheets/sheet10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/>
              <a:t>Client Health</a:t>
            </a:r>
            <a:r>
              <a:rPr lang="en-US" sz="1800" b="1" baseline="0"/>
              <a:t> States by Percentage</a:t>
            </a:r>
            <a:endParaRPr lang="en-US" sz="1800" b="1"/>
          </a:p>
        </c:rich>
      </c:tx>
      <c:layout>
        <c:manualLayout>
          <c:xMode val="edge"/>
          <c:yMode val="edge"/>
          <c:x val="0.60405464709212231"/>
          <c:y val="1.6644689451215087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Summary!$B$5</c:f>
              <c:strCache>
                <c:ptCount val="1"/>
                <c:pt idx="0">
                  <c:v>Count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Summary!$A$8:$A$13</c:f>
              <c:strCache>
                <c:ptCount val="6"/>
                <c:pt idx="0">
                  <c:v>Active/Pass</c:v>
                </c:pt>
                <c:pt idx="1">
                  <c:v>Inactive/Pass</c:v>
                </c:pt>
                <c:pt idx="2">
                  <c:v>Active/Fail</c:v>
                </c:pt>
                <c:pt idx="3">
                  <c:v>Inactive/Fail</c:v>
                </c:pt>
                <c:pt idx="4">
                  <c:v>Active/Unknown</c:v>
                </c:pt>
                <c:pt idx="5">
                  <c:v>Inactive/Unknown</c:v>
                </c:pt>
              </c:strCache>
            </c:strRef>
          </c:cat>
          <c:val>
            <c:numRef>
              <c:f>Summary!$B$8:$B$13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800" b="1"/>
              <a:t>Active</a:t>
            </a:r>
            <a:r>
              <a:rPr lang="en-GB" sz="1800" b="1" baseline="0"/>
              <a:t> vs Inactive Clients by Percentage</a:t>
            </a:r>
            <a:endParaRPr lang="en-GB" sz="1800" b="1"/>
          </a:p>
        </c:rich>
      </c:tx>
      <c:layout>
        <c:manualLayout>
          <c:xMode val="edge"/>
          <c:yMode val="edge"/>
          <c:x val="0.54778725045421373"/>
          <c:y val="2.0805861814018858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Summary!$A$6:$A$7</c:f>
              <c:strCache>
                <c:ptCount val="2"/>
                <c:pt idx="0">
                  <c:v>Active</c:v>
                </c:pt>
                <c:pt idx="1">
                  <c:v>Inactive</c:v>
                </c:pt>
              </c:strCache>
            </c:strRef>
          </c:cat>
          <c:val>
            <c:numRef>
              <c:f>Summary!$B$6:$B$7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800" b="1"/>
              <a:t>Client Health Evaluation State by Percentage</a:t>
            </a:r>
          </a:p>
        </c:rich>
      </c:tx>
      <c:layout>
        <c:manualLayout>
          <c:xMode val="edge"/>
          <c:yMode val="edge"/>
          <c:x val="0.50134932088326345"/>
          <c:y val="2.0805861814018858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1.7752145829774486E-2"/>
                  <c:y val="7.5155032340008974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Summary!$A$14:$A$16</c:f>
              <c:strCache>
                <c:ptCount val="3"/>
                <c:pt idx="0">
                  <c:v>Pass</c:v>
                </c:pt>
                <c:pt idx="1">
                  <c:v>Fail</c:v>
                </c:pt>
                <c:pt idx="2">
                  <c:v>Unknown</c:v>
                </c:pt>
              </c:strCache>
            </c:strRef>
          </c:cat>
          <c:val>
            <c:numRef>
              <c:f>Summary!$B$14:$B$16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600" b="1"/>
              <a:t>Count of Active / Inactive Clients by Inventory Activity </a:t>
            </a:r>
          </a:p>
        </c:rich>
      </c:tx>
      <c:layout>
        <c:manualLayout>
          <c:xMode val="edge"/>
          <c:yMode val="edge"/>
          <c:x val="0.23478635456671731"/>
          <c:y val="2.0805861814018858E-2"/>
        </c:manualLayout>
      </c:layout>
      <c:overlay val="0"/>
      <c:spPr>
        <a:noFill/>
        <a:ln>
          <a:noFill/>
        </a:ln>
        <a:effectLst/>
      </c:spPr>
    </c:title>
    <c:autoTitleDeleted val="0"/>
    <c:view3D>
      <c:rotX val="15"/>
      <c:rotY val="20"/>
      <c:rAngAx val="0"/>
      <c:perspective val="3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Summary!$E$6</c:f>
              <c:strCache>
                <c:ptCount val="1"/>
                <c:pt idx="0">
                  <c:v>Active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Summary!$F$5:$I$5</c:f>
              <c:strCache>
                <c:ptCount val="4"/>
                <c:pt idx="0">
                  <c:v>DDR</c:v>
                </c:pt>
                <c:pt idx="1">
                  <c:v>Hardware</c:v>
                </c:pt>
                <c:pt idx="2">
                  <c:v>Software</c:v>
                </c:pt>
                <c:pt idx="3">
                  <c:v>Policy Request</c:v>
                </c:pt>
              </c:strCache>
            </c:strRef>
          </c:cat>
          <c:val>
            <c:numRef>
              <c:f>Summary!$F$6:$I$6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tx>
            <c:strRef>
              <c:f>Summary!$E$7</c:f>
              <c:strCache>
                <c:ptCount val="1"/>
                <c:pt idx="0">
                  <c:v>Inactive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Summary!$F$5:$I$5</c:f>
              <c:strCache>
                <c:ptCount val="4"/>
                <c:pt idx="0">
                  <c:v>DDR</c:v>
                </c:pt>
                <c:pt idx="1">
                  <c:v>Hardware</c:v>
                </c:pt>
                <c:pt idx="2">
                  <c:v>Software</c:v>
                </c:pt>
                <c:pt idx="3">
                  <c:v>Policy Request</c:v>
                </c:pt>
              </c:strCache>
            </c:strRef>
          </c:cat>
          <c:val>
            <c:numRef>
              <c:f>Summary!$F$7:$I$7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4134144"/>
        <c:axId val="84140032"/>
        <c:axId val="0"/>
      </c:bar3DChart>
      <c:catAx>
        <c:axId val="84134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140032"/>
        <c:crosses val="autoZero"/>
        <c:auto val="1"/>
        <c:lblAlgn val="ctr"/>
        <c:lblOffset val="100"/>
        <c:noMultiLvlLbl val="0"/>
      </c:catAx>
      <c:valAx>
        <c:axId val="84140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Clients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134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chartsheets/sheet1.xml><?xml version="1.0" encoding="utf-8"?>
<chartsheet xmlns="http://schemas.openxmlformats.org/spreadsheetml/2006/main" xmlns:r="http://schemas.openxmlformats.org/officeDocument/2006/relationships">
  <sheetPr>
    <tabColor theme="9" tint="0.39997558519241921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>
    <tabColor theme="8" tint="0.39997558519241921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>
    <tabColor theme="7" tint="0.39997558519241921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>
    <tabColor theme="6" tint="0.39997558519241921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queryTables/queryTable1.xml><?xml version="1.0" encoding="utf-8"?>
<queryTable xmlns="http://schemas.openxmlformats.org/spreadsheetml/2006/main" name="Query from ConfgMgr" refreshOnLoad="1" connectionId="16" autoFormatId="16" applyNumberFormats="0" applyBorderFormats="0" applyFontFormats="0" applyPatternFormats="0" applyAlignmentFormats="0" applyWidthHeightFormats="0">
  <queryTableRefresh nextId="5">
    <queryTableFields count="4">
      <queryTableField id="1" name="SiteCode" tableColumnId="1"/>
      <queryTableField id="2" name="SiteName" tableColumnId="2"/>
      <queryTableField id="3" name="Version" tableColumnId="3"/>
      <queryTableField id="4" name="ServerName" tableColumnId="4"/>
    </queryTableFields>
  </queryTableRefresh>
</queryTable>
</file>

<file path=xl/queryTables/queryTable2.xml><?xml version="1.0" encoding="utf-8"?>
<queryTable xmlns="http://schemas.openxmlformats.org/spreadsheetml/2006/main" name="Query from ConfgMgr_1" refreshOnLoad="1" connectionId="2" autoFormatId="16" applyNumberFormats="0" applyBorderFormats="0" applyFontFormats="0" applyPatternFormats="0" applyAlignmentFormats="0" applyWidthHeightFormats="0">
  <queryTableRefresh nextId="10">
    <queryTableFields count="9">
      <queryTableField id="1" name="SettingsID" tableColumnId="1"/>
      <queryTableField id="8" dataBound="0" tableColumnId="8"/>
      <queryTableField id="2" name="DDRInactiveInterval" tableColumnId="2"/>
      <queryTableField id="3" name="SWInactiveInterval" tableColumnId="3"/>
      <queryTableField id="4" name="HWInactiveInterval" tableColumnId="4"/>
      <queryTableField id="5" name="StatusInactiveInterval" tableColumnId="5"/>
      <queryTableField id="6" name="PolicyInactiveInterval" tableColumnId="6"/>
      <queryTableField id="9" dataBound="0" tableColumnId="9"/>
      <queryTableField id="7" name="CleanUpInterval" tableColumnId="7"/>
    </queryTableFields>
  </queryTableRefresh>
</queryTable>
</file>

<file path=xl/queryTables/queryTable3.xml><?xml version="1.0" encoding="utf-8"?>
<queryTable xmlns="http://schemas.openxmlformats.org/spreadsheetml/2006/main" name="Query from ConfgMgr_2" refreshOnLoad="1" connectionId="5" autoFormatId="16" applyNumberFormats="0" applyBorderFormats="0" applyFontFormats="0" applyPatternFormats="0" applyAlignmentFormats="0" applyWidthHeightFormats="0">
  <queryTableRefresh nextId="3">
    <queryTableFields count="2">
      <queryTableField id="1" name="Version" tableColumnId="1"/>
      <queryTableField id="2" name="Count" tableColumnId="2"/>
    </queryTableFields>
  </queryTableRefresh>
</queryTable>
</file>

<file path=xl/queryTables/queryTable4.xml><?xml version="1.0" encoding="utf-8"?>
<queryTable xmlns="http://schemas.openxmlformats.org/spreadsheetml/2006/main" name="Query from ConfgMgr_3" refreshOnLoad="1" connectionId="15" autoFormatId="16" applyNumberFormats="0" applyBorderFormats="0" applyFontFormats="0" applyPatternFormats="0" applyAlignmentFormats="0" applyWidthHeightFormats="0">
  <queryTableRefresh nextId="2">
    <queryTableFields count="1">
      <queryTableField id="1" tableColumnId="1"/>
    </queryTableFields>
  </queryTableRefresh>
</queryTable>
</file>

<file path=xl/queryTables/queryTable5.xml><?xml version="1.0" encoding="utf-8"?>
<queryTable xmlns="http://schemas.openxmlformats.org/spreadsheetml/2006/main" name="Query from ConfgMgr_4" refreshOnLoad="1" connectionId="14" autoFormatId="16" applyNumberFormats="0" applyBorderFormats="0" applyFontFormats="0" applyPatternFormats="0" applyAlignmentFormats="0" applyWidthHeightFormats="0">
  <queryTableRefresh nextId="4">
    <queryTableFields count="3">
      <queryTableField id="1" tableColumnId="1"/>
      <queryTableField id="2" tableColumnId="2"/>
      <queryTableField id="3" name="SortOrder" tableColumnId="3"/>
    </queryTableFields>
  </queryTableRefresh>
</queryTable>
</file>

<file path=xl/queryTables/queryTable6.xml><?xml version="1.0" encoding="utf-8"?>
<queryTable xmlns="http://schemas.openxmlformats.org/spreadsheetml/2006/main" name="Query from ConfgMgr" refreshOnLoad="1" connectionId="1" autoFormatId="16" applyNumberFormats="0" applyBorderFormats="0" applyFontFormats="0" applyPatternFormats="0" applyAlignmentFormats="0" applyWidthHeightFormats="0">
  <queryTableRefresh nextId="22">
    <queryTableFields count="21">
      <queryTableField id="1" name="Computer Name" tableColumnId="1"/>
      <queryTableField id="2" name="User Name" tableColumnId="2"/>
      <queryTableField id="3" name="ClientStateDescription" tableColumnId="3"/>
      <queryTableField id="4" name="ClientActiveStatus" tableColumnId="4"/>
      <queryTableField id="5" name="LastActiveTime" tableColumnId="5"/>
      <queryTableField id="6" name="IsActiveDDR" tableColumnId="6"/>
      <queryTableField id="7" name="IsActiveHW" tableColumnId="7"/>
      <queryTableField id="8" name="IsActiveSW" tableColumnId="8"/>
      <queryTableField id="9" name="ISActivePolicyRequest" tableColumnId="9"/>
      <queryTableField id="10" name="IsActiveStatusMessages" tableColumnId="10"/>
      <queryTableField id="11" name="LastOnline" tableColumnId="11"/>
      <queryTableField id="12" name="LastDDR" tableColumnId="12"/>
      <queryTableField id="13" name="LastHW" tableColumnId="13"/>
      <queryTableField id="14" name="LastSW" tableColumnId="14"/>
      <queryTableField id="15" name="LastPolicyRequest" tableColumnId="15"/>
      <queryTableField id="16" name="LastStatusMessage" tableColumnId="16"/>
      <queryTableField id="17" name="LastHealthEvaluation" tableColumnId="17"/>
      <queryTableField id="18" name="Last Health Evaluation Result" tableColumnId="18"/>
      <queryTableField id="19" name="Last Evaluation Healthy" tableColumnId="19"/>
      <queryTableField id="20" name="ClientRemediationSuccess" tableColumnId="20"/>
      <queryTableField id="21" name="ExpectedNextPolicyRequest" tableColumnId="21"/>
    </queryTableFields>
  </queryTableRefresh>
</queryTable>
</file>

<file path=xl/queryTables/queryTable7.xml><?xml version="1.0" encoding="utf-8"?>
<queryTable xmlns="http://schemas.openxmlformats.org/spreadsheetml/2006/main" name="Query from ConfgMgr" refreshOnLoad="1" connectionId="10" autoFormatId="16" applyNumberFormats="0" applyBorderFormats="0" applyFontFormats="0" applyPatternFormats="0" applyAlignmentFormats="0" applyWidthHeightFormats="0">
  <queryTableRefresh nextId="22">
    <queryTableFields count="21">
      <queryTableField id="1" name="Computer Name" tableColumnId="1"/>
      <queryTableField id="2" name="User Name" tableColumnId="2"/>
      <queryTableField id="3" name="ClientStateDescription" tableColumnId="3"/>
      <queryTableField id="4" name="ClientActiveStatus" tableColumnId="4"/>
      <queryTableField id="5" name="LastActiveTime" tableColumnId="5"/>
      <queryTableField id="6" name="IsActiveDDR" tableColumnId="6"/>
      <queryTableField id="7" name="IsActiveHW" tableColumnId="7"/>
      <queryTableField id="8" name="IsActiveSW" tableColumnId="8"/>
      <queryTableField id="9" name="ISActivePolicyRequest" tableColumnId="9"/>
      <queryTableField id="10" name="IsActiveStatusMessages" tableColumnId="10"/>
      <queryTableField id="11" name="LastOnline" tableColumnId="11"/>
      <queryTableField id="12" name="LastDDR" tableColumnId="12"/>
      <queryTableField id="13" name="LastHW" tableColumnId="13"/>
      <queryTableField id="14" name="LastSW" tableColumnId="14"/>
      <queryTableField id="15" name="LastPolicyRequest" tableColumnId="15"/>
      <queryTableField id="16" name="LastStatusMessage" tableColumnId="16"/>
      <queryTableField id="17" name="LastHealthEvaluation" tableColumnId="17"/>
      <queryTableField id="18" name="Last Health Evaluation Result" tableColumnId="18"/>
      <queryTableField id="19" name="Last Evaluation Healthy" tableColumnId="19"/>
      <queryTableField id="20" name="ClientRemediationSuccess" tableColumnId="20"/>
      <queryTableField id="21" name="ExpectedNextPolicyRequest" tableColumnId="21"/>
    </queryTableFields>
  </queryTableRefresh>
</queryTable>
</file>

<file path=xl/queryTables/queryTable8.xml><?xml version="1.0" encoding="utf-8"?>
<queryTable xmlns="http://schemas.openxmlformats.org/spreadsheetml/2006/main" name="Query from ConfgMgr" refreshOnLoad="1" connectionId="11" autoFormatId="16" applyNumberFormats="0" applyBorderFormats="0" applyFontFormats="0" applyPatternFormats="0" applyAlignmentFormats="0" applyWidthHeightFormats="0">
  <queryTableRefresh nextId="22">
    <queryTableFields count="21">
      <queryTableField id="1" name="Computer Name" tableColumnId="1"/>
      <queryTableField id="2" name="User Name" tableColumnId="2"/>
      <queryTableField id="3" name="ClientStateDescription" tableColumnId="3"/>
      <queryTableField id="4" name="ClientActiveStatus" tableColumnId="4"/>
      <queryTableField id="5" name="LastActiveTime" tableColumnId="5"/>
      <queryTableField id="6" name="IsActiveDDR" tableColumnId="6"/>
      <queryTableField id="7" name="IsActiveHW" tableColumnId="7"/>
      <queryTableField id="8" name="IsActiveSW" tableColumnId="8"/>
      <queryTableField id="9" name="ISActivePolicyRequest" tableColumnId="9"/>
      <queryTableField id="10" name="IsActiveStatusMessages" tableColumnId="10"/>
      <queryTableField id="11" name="LastOnline" tableColumnId="11"/>
      <queryTableField id="12" name="LastDDR" tableColumnId="12"/>
      <queryTableField id="13" name="LastHW" tableColumnId="13"/>
      <queryTableField id="14" name="LastSW" tableColumnId="14"/>
      <queryTableField id="15" name="LastPolicyRequest" tableColumnId="15"/>
      <queryTableField id="16" name="LastStatusMessage" tableColumnId="16"/>
      <queryTableField id="17" name="LastHealthEvaluation" tableColumnId="17"/>
      <queryTableField id="18" name="Last Health Evaluation Result" tableColumnId="18"/>
      <queryTableField id="19" name="Last Evaluation Healthy" tableColumnId="19"/>
      <queryTableField id="20" name="ClientRemediationSuccess" tableColumnId="20"/>
      <queryTableField id="21" name="ExpectedNextPolicyRequest" tableColumnId="21"/>
    </queryTableFields>
  </queryTableRefresh>
</queryTable>
</file>

<file path=xl/queryTables/queryTable9.xml><?xml version="1.0" encoding="utf-8"?>
<queryTable xmlns="http://schemas.openxmlformats.org/spreadsheetml/2006/main" name="Query from ConfgMgr" refreshOnLoad="1" connectionId="13" autoFormatId="16" applyNumberFormats="0" applyBorderFormats="0" applyFontFormats="0" applyPatternFormats="0" applyAlignmentFormats="0" applyWidthHeightFormats="0">
  <queryTableRefresh nextId="22">
    <queryTableFields count="21">
      <queryTableField id="1" name="Computer Name" tableColumnId="1"/>
      <queryTableField id="2" name="User Name" tableColumnId="2"/>
      <queryTableField id="3" name="ClientStateDescription" tableColumnId="3"/>
      <queryTableField id="4" name="ClientActiveStatus" tableColumnId="4"/>
      <queryTableField id="5" name="LastActiveTime" tableColumnId="5"/>
      <queryTableField id="6" name="IsActiveDDR" tableColumnId="6"/>
      <queryTableField id="7" name="IsActiveHW" tableColumnId="7"/>
      <queryTableField id="8" name="IsActiveSW" tableColumnId="8"/>
      <queryTableField id="9" name="ISActivePolicyRequest" tableColumnId="9"/>
      <queryTableField id="10" name="IsActiveStatusMessages" tableColumnId="10"/>
      <queryTableField id="11" name="LastOnline" tableColumnId="11"/>
      <queryTableField id="12" name="LastDDR" tableColumnId="12"/>
      <queryTableField id="13" name="LastHW" tableColumnId="13"/>
      <queryTableField id="14" name="LastSW" tableColumnId="14"/>
      <queryTableField id="15" name="LastPolicyRequest" tableColumnId="15"/>
      <queryTableField id="16" name="LastStatusMessage" tableColumnId="16"/>
      <queryTableField id="17" name="LastHealthEvaluation" tableColumnId="17"/>
      <queryTableField id="18" name="Last Health Evaluation Result" tableColumnId="18"/>
      <queryTableField id="19" name="Last Evaluation Healthy" tableColumnId="19"/>
      <queryTableField id="20" name="ClientRemediationSuccess" tableColumnId="20"/>
      <queryTableField id="21" name="ExpectedNextPolicyRequest" tableColumnId="21"/>
    </queryTableFields>
  </queryTableRefresh>
</queryTable>
</file>

<file path=xl/queryTables/queryTable10.xml><?xml version="1.0" encoding="utf-8"?>
<queryTable xmlns="http://schemas.openxmlformats.org/spreadsheetml/2006/main" name="Query from ConfgMgr" refreshOnLoad="1" connectionId="12" autoFormatId="16" applyNumberFormats="0" applyBorderFormats="0" applyFontFormats="0" applyPatternFormats="0" applyAlignmentFormats="0" applyWidthHeightFormats="0">
  <queryTableRefresh nextId="22">
    <queryTableFields count="21">
      <queryTableField id="1" name="Computer Name" tableColumnId="1"/>
      <queryTableField id="2" name="User Name" tableColumnId="2"/>
      <queryTableField id="3" name="ClientStateDescription" tableColumnId="3"/>
      <queryTableField id="4" name="ClientActiveStatus" tableColumnId="4"/>
      <queryTableField id="5" name="LastActiveTime" tableColumnId="5"/>
      <queryTableField id="6" name="IsActiveDDR" tableColumnId="6"/>
      <queryTableField id="7" name="IsActiveHW" tableColumnId="7"/>
      <queryTableField id="8" name="IsActiveSW" tableColumnId="8"/>
      <queryTableField id="9" name="ISActivePolicyRequest" tableColumnId="9"/>
      <queryTableField id="10" name="IsActiveStatusMessages" tableColumnId="10"/>
      <queryTableField id="11" name="LastOnline" tableColumnId="11"/>
      <queryTableField id="12" name="LastDDR" tableColumnId="12"/>
      <queryTableField id="13" name="LastHW" tableColumnId="13"/>
      <queryTableField id="14" name="LastSW" tableColumnId="14"/>
      <queryTableField id="15" name="LastPolicyRequest" tableColumnId="15"/>
      <queryTableField id="16" name="LastStatusMessage" tableColumnId="16"/>
      <queryTableField id="17" name="LastHealthEvaluation" tableColumnId="17"/>
      <queryTableField id="18" name="Last Health Evaluation Result" tableColumnId="18"/>
      <queryTableField id="19" name="Last Evaluation Healthy" tableColumnId="19"/>
      <queryTableField id="20" name="ClientRemediationSuccess" tableColumnId="20"/>
      <queryTableField id="21" name="ExpectedNextPolicyRequest" tableColumnId="21"/>
    </queryTableFields>
  </queryTableRefresh>
</queryTable>
</file>

<file path=xl/queryTables/queryTable11.xml><?xml version="1.0" encoding="utf-8"?>
<queryTable xmlns="http://schemas.openxmlformats.org/spreadsheetml/2006/main" name="Query from ConfgMgr" refreshOnLoad="1" connectionId="9" autoFormatId="16" applyNumberFormats="0" applyBorderFormats="0" applyFontFormats="0" applyPatternFormats="0" applyAlignmentFormats="0" applyWidthHeightFormats="0">
  <queryTableRefresh nextId="22">
    <queryTableFields count="21">
      <queryTableField id="1" name="Computer Name" tableColumnId="1"/>
      <queryTableField id="2" name="User Name" tableColumnId="2"/>
      <queryTableField id="3" name="ClientStateDescription" tableColumnId="3"/>
      <queryTableField id="4" name="ClientActiveStatus" tableColumnId="4"/>
      <queryTableField id="5" name="LastActiveTime" tableColumnId="5"/>
      <queryTableField id="6" name="IsActiveDDR" tableColumnId="6"/>
      <queryTableField id="7" name="IsActiveHW" tableColumnId="7"/>
      <queryTableField id="8" name="IsActiveSW" tableColumnId="8"/>
      <queryTableField id="9" name="ISActivePolicyRequest" tableColumnId="9"/>
      <queryTableField id="10" name="IsActiveStatusMessages" tableColumnId="10"/>
      <queryTableField id="11" name="LastOnline" tableColumnId="11"/>
      <queryTableField id="12" name="LastDDR" tableColumnId="12"/>
      <queryTableField id="13" name="LastHW" tableColumnId="13"/>
      <queryTableField id="14" name="LastSW" tableColumnId="14"/>
      <queryTableField id="15" name="LastPolicyRequest" tableColumnId="15"/>
      <queryTableField id="16" name="LastStatusMessage" tableColumnId="16"/>
      <queryTableField id="17" name="LastHealthEvaluation" tableColumnId="17"/>
      <queryTableField id="18" name="Last Health Evaluation Result" tableColumnId="18"/>
      <queryTableField id="19" name="Last Evaluation Healthy" tableColumnId="19"/>
      <queryTableField id="20" name="ClientRemediationSuccess" tableColumnId="20"/>
      <queryTableField id="21" name="ExpectedNextPolicyRequest" tableColumnId="21"/>
    </queryTableFields>
  </queryTableRefresh>
</queryTable>
</file>

<file path=xl/queryTables/queryTable12.xml><?xml version="1.0" encoding="utf-8"?>
<queryTable xmlns="http://schemas.openxmlformats.org/spreadsheetml/2006/main" name="Query from ConfgMgr" refreshOnLoad="1" connectionId="8" autoFormatId="16" applyNumberFormats="0" applyBorderFormats="0" applyFontFormats="0" applyPatternFormats="0" applyAlignmentFormats="0" applyWidthHeightFormats="0">
  <queryTableRefresh nextId="8">
    <queryTableFields count="7">
      <queryTableField id="1" name="Computer Name" tableColumnId="1"/>
      <queryTableField id="2" name="EvalTime" tableColumnId="2"/>
      <queryTableField id="3" name="Evaluation Result" tableColumnId="3"/>
      <queryTableField id="4" name="HealthCheckDescription" tableColumnId="4"/>
      <queryTableField id="5" name="ResultDetail" tableColumnId="5"/>
      <queryTableField id="6" name="ResultCode" tableColumnId="6"/>
      <queryTableField id="7" name="ResultType" tableColumnId="7"/>
    </queryTableFields>
  </queryTableRefresh>
</queryTable>
</file>

<file path=xl/queryTables/queryTable13.xml><?xml version="1.0" encoding="utf-8"?>
<queryTable xmlns="http://schemas.openxmlformats.org/spreadsheetml/2006/main" name="Query from ConfgMgr" refreshOnLoad="1" connectionId="7" autoFormatId="16" applyNumberFormats="0" applyBorderFormats="0" applyFontFormats="0" applyPatternFormats="0" applyAlignmentFormats="0" applyWidthHeightFormats="0">
  <queryTableRefresh nextId="22">
    <queryTableFields count="21">
      <queryTableField id="1" name="Computer Name" tableColumnId="1"/>
      <queryTableField id="2" name="User Name" tableColumnId="2"/>
      <queryTableField id="3" name="ClientStateDescription" tableColumnId="3"/>
      <queryTableField id="4" name="ClientActiveStatus" tableColumnId="4"/>
      <queryTableField id="5" name="LastActiveTime" tableColumnId="5"/>
      <queryTableField id="6" name="IsActiveDDR" tableColumnId="6"/>
      <queryTableField id="7" name="IsActiveHW" tableColumnId="7"/>
      <queryTableField id="8" name="IsActiveSW" tableColumnId="8"/>
      <queryTableField id="9" name="ISActivePolicyRequest" tableColumnId="9"/>
      <queryTableField id="10" name="IsActiveStatusMessages" tableColumnId="10"/>
      <queryTableField id="11" name="LastOnline" tableColumnId="11"/>
      <queryTableField id="12" name="LastDDR" tableColumnId="12"/>
      <queryTableField id="13" name="LastHW" tableColumnId="13"/>
      <queryTableField id="14" name="LastSW" tableColumnId="14"/>
      <queryTableField id="15" name="LastPolicyRequest" tableColumnId="15"/>
      <queryTableField id="16" name="LastStatusMessage" tableColumnId="16"/>
      <queryTableField id="17" name="LastHealthEvaluation" tableColumnId="17"/>
      <queryTableField id="18" name="Last Health Evaluation Result" tableColumnId="18"/>
      <queryTableField id="19" name="Last Evaluation Healthy" tableColumnId="19"/>
      <queryTableField id="20" name="ClientRemediationSuccess" tableColumnId="20"/>
      <queryTableField id="21" name="ExpectedNextPolicyRequest" tableColumnId="21"/>
    </queryTableFields>
  </queryTableRefresh>
</queryTable>
</file>

<file path=xl/queryTables/queryTable14.xml><?xml version="1.0" encoding="utf-8"?>
<queryTable xmlns="http://schemas.openxmlformats.org/spreadsheetml/2006/main" name="Query from ConfgMgr" refreshOnLoad="1" connectionId="6" autoFormatId="16" applyNumberFormats="0" applyBorderFormats="0" applyFontFormats="0" applyPatternFormats="0" applyAlignmentFormats="0" applyWidthHeightFormats="0">
  <queryTableRefresh nextId="9">
    <queryTableFields count="4">
      <queryTableField id="5" name="Computer Name" tableColumnId="5"/>
      <queryTableField id="6" name="User Name" tableColumnId="6"/>
      <queryTableField id="7" name="Last Boot Time" tableColumnId="7"/>
      <queryTableField id="8" name="Client Version" tableColumnId="8"/>
    </queryTableFields>
  </queryTableRefresh>
</queryTable>
</file>

<file path=xl/queryTables/queryTable15.xml><?xml version="1.0" encoding="utf-8"?>
<queryTable xmlns="http://schemas.openxmlformats.org/spreadsheetml/2006/main" name="Query from ConfgMgr" refreshOnLoad="1" connectionId="4" autoFormatId="16" applyNumberFormats="0" applyBorderFormats="0" applyFontFormats="0" applyPatternFormats="0" applyAlignmentFormats="0" applyWidthHeightFormats="0">
  <queryTableRefresh nextId="9">
    <queryTableFields count="7">
      <queryTableField id="1" name="Name" tableColumnId="1"/>
      <queryTableField id="2" name="Status" tableColumnId="2"/>
      <queryTableField id="3" name="Initial Attempt Date" tableColumnId="3"/>
      <queryTableField id="4" name="Most Recent Attempt Date" tableColumnId="4"/>
      <queryTableField id="5" name="Number of Attempts" tableColumnId="5"/>
      <queryTableField id="6" name="DeviceOS" tableColumnId="6"/>
      <queryTableField id="7" name="Last Installation Error Code" tableColumnId="7"/>
    </queryTableFields>
  </queryTableRefresh>
</queryTable>
</file>

<file path=xl/queryTables/queryTable16.xml><?xml version="1.0" encoding="utf-8"?>
<queryTable xmlns="http://schemas.openxmlformats.org/spreadsheetml/2006/main" name="Query from ConfgMgr" refreshOnLoad="1" connectionId="3" autoFormatId="16" applyNumberFormats="0" applyBorderFormats="0" applyFontFormats="0" applyPatternFormats="0" applyAlignmentFormats="0" applyWidthHeightFormats="0">
  <queryTableRefresh nextId="22">
    <queryTableFields count="21">
      <queryTableField id="1" name="Computer Name" tableColumnId="1"/>
      <queryTableField id="2" name="User Name" tableColumnId="2"/>
      <queryTableField id="3" name="ClientStateDescription" tableColumnId="3"/>
      <queryTableField id="4" name="ClientActiveStatus" tableColumnId="4"/>
      <queryTableField id="5" name="LastActiveTime" tableColumnId="5"/>
      <queryTableField id="6" name="IsActiveDDR" tableColumnId="6"/>
      <queryTableField id="7" name="IsActiveHW" tableColumnId="7"/>
      <queryTableField id="8" name="IsActiveSW" tableColumnId="8"/>
      <queryTableField id="9" name="ISActivePolicyRequest" tableColumnId="9"/>
      <queryTableField id="10" name="IsActiveStatusMessages" tableColumnId="10"/>
      <queryTableField id="11" name="LastOnline" tableColumnId="11"/>
      <queryTableField id="12" name="LastDDR" tableColumnId="12"/>
      <queryTableField id="13" name="LastHW" tableColumnId="13"/>
      <queryTableField id="14" name="LastSW" tableColumnId="14"/>
      <queryTableField id="15" name="LastPolicyRequest" tableColumnId="15"/>
      <queryTableField id="16" name="LastStatusMessage" tableColumnId="16"/>
      <queryTableField id="17" name="LastHealthEvaluation" tableColumnId="17"/>
      <queryTableField id="18" name="Last Health Evaluation Result" tableColumnId="18"/>
      <queryTableField id="19" name="Last Evaluation Healthy" tableColumnId="19"/>
      <queryTableField id="20" name="ClientRemediationSuccess" tableColumnId="20"/>
      <queryTableField id="21" name="ExpectedNextPolicyRequest" tableColumnId="2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_rels/table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tables/_rels/table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tables/_rels/table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5.xml"/></Relationships>
</file>

<file path=xl/tables/_rels/table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6.xml"/></Relationships>
</file>

<file path=xl/tables/table1.xml><?xml version="1.0" encoding="utf-8"?>
<table xmlns="http://schemas.openxmlformats.org/spreadsheetml/2006/main" id="10" name="Table_Query_from_ConfgMgr11" displayName="Table_Query_from_ConfgMgr11" ref="A1:D2" tableType="queryTable" totalsRowShown="0">
  <autoFilter ref="A1:D2"/>
  <tableColumns count="4">
    <tableColumn id="1" uniqueName="1" name="SiteCode" queryTableFieldId="1"/>
    <tableColumn id="2" uniqueName="2" name="SiteName" queryTableFieldId="2"/>
    <tableColumn id="3" uniqueName="3" name="Version" queryTableFieldId="3"/>
    <tableColumn id="4" uniqueName="4" name="ServerName" queryTableFieldId="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1" name="Table_Query_from_ConfgMgr_1" displayName="Table_Query_from_ConfgMgr_1" ref="F1:N2" tableType="queryTable" totalsRowShown="0">
  <autoFilter ref="F1:N2"/>
  <tableColumns count="9">
    <tableColumn id="1" uniqueName="1" name="SettingsID" queryTableFieldId="1"/>
    <tableColumn id="8" uniqueName="8" name="Column1" queryTableFieldId="8"/>
    <tableColumn id="2" uniqueName="2" name="DDRInactiveInterval" queryTableFieldId="2"/>
    <tableColumn id="3" uniqueName="3" name="SWInactiveInterval" queryTableFieldId="3"/>
    <tableColumn id="4" uniqueName="4" name="HWInactiveInterval" queryTableFieldId="4"/>
    <tableColumn id="5" uniqueName="5" name="StatusInactiveInterval" queryTableFieldId="5"/>
    <tableColumn id="6" uniqueName="6" name="PolicyInactiveInterval" queryTableFieldId="6"/>
    <tableColumn id="9" uniqueName="9" name="Column2" queryTableFieldId="9"/>
    <tableColumn id="7" uniqueName="7" name="CleanUpInterval" queryTableFieldId="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21" name="Table_Query_from_ConfgMgr_2" displayName="Table_Query_from_ConfgMgr_2" ref="F4:G5" tableType="queryTable" totalsRowShown="0">
  <autoFilter ref="F4:G5"/>
  <tableColumns count="2">
    <tableColumn id="1" uniqueName="1" name="Version" queryTableFieldId="1"/>
    <tableColumn id="2" uniqueName="2" name="Count" queryTableFieldId="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22" name="Table_Query_from_ConfgMgr_3" displayName="Table_Query_from_ConfgMgr_3" ref="I4:I5" tableType="queryTable" totalsRowShown="0">
  <autoFilter ref="I4:I5"/>
  <tableColumns count="1">
    <tableColumn id="1" uniqueName="1" name="Column1" queryTableFieldId="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24" name="Table_Query_from_ConfgMgr_4" displayName="Table_Query_from_ConfgMgr_4" ref="K4:M9" tableType="queryTable" totalsRowShown="0">
  <autoFilter ref="K4:M9"/>
  <tableColumns count="3">
    <tableColumn id="1" uniqueName="1" name="Column1" queryTableFieldId="1"/>
    <tableColumn id="2" uniqueName="2" name="Column2" queryTableFieldId="2"/>
    <tableColumn id="3" uniqueName="3" name="SortOrder" queryTableFieldId="3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2" name="Table_Query_from_ConfgMgr3" displayName="Table_Query_from_ConfgMgr3" ref="A3:U4" tableType="queryTable" insertRow="1" totalsRowShown="0">
  <autoFilter ref="A3:U4"/>
  <tableColumns count="21">
    <tableColumn id="1" uniqueName="1" name="Computer Name" queryTableFieldId="1"/>
    <tableColumn id="2" uniqueName="2" name="User Name" queryTableFieldId="2"/>
    <tableColumn id="3" uniqueName="3" name="ClientStateDescription" queryTableFieldId="3"/>
    <tableColumn id="4" uniqueName="4" name="ClientActiveStatus" queryTableFieldId="4"/>
    <tableColumn id="5" uniqueName="5" name="LastActiveTime" queryTableFieldId="5" dataDxfId="75"/>
    <tableColumn id="6" uniqueName="6" name="IsActiveDDR" queryTableFieldId="6"/>
    <tableColumn id="7" uniqueName="7" name="IsActiveHW" queryTableFieldId="7"/>
    <tableColumn id="8" uniqueName="8" name="IsActiveSW" queryTableFieldId="8"/>
    <tableColumn id="9" uniqueName="9" name="ISActivePolicyRequest" queryTableFieldId="9"/>
    <tableColumn id="10" uniqueName="10" name="IsActiveStatusMessages" queryTableFieldId="10"/>
    <tableColumn id="11" uniqueName="11" name="LastOnline" queryTableFieldId="11" dataDxfId="74"/>
    <tableColumn id="12" uniqueName="12" name="LastDDR" queryTableFieldId="12" dataDxfId="73"/>
    <tableColumn id="13" uniqueName="13" name="LastHW" queryTableFieldId="13" dataDxfId="72"/>
    <tableColumn id="14" uniqueName="14" name="LastSW" queryTableFieldId="14" dataDxfId="71"/>
    <tableColumn id="15" uniqueName="15" name="LastPolicyRequest" queryTableFieldId="15" dataDxfId="70"/>
    <tableColumn id="16" uniqueName="16" name="LastStatusMessage" queryTableFieldId="16" dataDxfId="69"/>
    <tableColumn id="17" uniqueName="17" name="LastHealthEvaluation" queryTableFieldId="17" dataDxfId="68"/>
    <tableColumn id="18" uniqueName="18" name="Last Health Evaluation Result" queryTableFieldId="18"/>
    <tableColumn id="19" uniqueName="19" name="Last Evaluation Healthy" queryTableFieldId="19"/>
    <tableColumn id="20" uniqueName="20" name="ClientRemediationSuccess" queryTableFieldId="20"/>
    <tableColumn id="21" uniqueName="21" name="ExpectedNextPolicyRequest" queryTableFieldId="21" dataDxfId="67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3" name="Table_Query_from_ConfgMgr4" displayName="Table_Query_from_ConfgMgr4" ref="A3:U4" tableType="queryTable" insertRow="1" totalsRowShown="0">
  <autoFilter ref="A3:U4"/>
  <tableColumns count="21">
    <tableColumn id="1" uniqueName="1" name="Computer Name" queryTableFieldId="1"/>
    <tableColumn id="2" uniqueName="2" name="User Name" queryTableFieldId="2"/>
    <tableColumn id="3" uniqueName="3" name="ClientStateDescription" queryTableFieldId="3"/>
    <tableColumn id="4" uniqueName="4" name="ClientActiveStatus" queryTableFieldId="4"/>
    <tableColumn id="5" uniqueName="5" name="LastActiveTime" queryTableFieldId="5" dataDxfId="66"/>
    <tableColumn id="6" uniqueName="6" name="IsActiveDDR" queryTableFieldId="6"/>
    <tableColumn id="7" uniqueName="7" name="IsActiveHW" queryTableFieldId="7"/>
    <tableColumn id="8" uniqueName="8" name="IsActiveSW" queryTableFieldId="8"/>
    <tableColumn id="9" uniqueName="9" name="ISActivePolicyRequest" queryTableFieldId="9"/>
    <tableColumn id="10" uniqueName="10" name="IsActiveStatusMessages" queryTableFieldId="10"/>
    <tableColumn id="11" uniqueName="11" name="LastOnline" queryTableFieldId="11" dataDxfId="65"/>
    <tableColumn id="12" uniqueName="12" name="LastDDR" queryTableFieldId="12" dataDxfId="64"/>
    <tableColumn id="13" uniqueName="13" name="LastHW" queryTableFieldId="13" dataDxfId="63"/>
    <tableColumn id="14" uniqueName="14" name="LastSW" queryTableFieldId="14" dataDxfId="62"/>
    <tableColumn id="15" uniqueName="15" name="LastPolicyRequest" queryTableFieldId="15" dataDxfId="61"/>
    <tableColumn id="16" uniqueName="16" name="LastStatusMessage" queryTableFieldId="16" dataDxfId="60"/>
    <tableColumn id="17" uniqueName="17" name="LastHealthEvaluation" queryTableFieldId="17" dataDxfId="59"/>
    <tableColumn id="18" uniqueName="18" name="Last Health Evaluation Result" queryTableFieldId="18"/>
    <tableColumn id="19" uniqueName="19" name="Last Evaluation Healthy" queryTableFieldId="19"/>
    <tableColumn id="20" uniqueName="20" name="ClientRemediationSuccess" queryTableFieldId="20"/>
    <tableColumn id="21" uniqueName="21" name="ExpectedNextPolicyRequest" queryTableFieldId="21" dataDxfId="58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4" name="Table_Query_from_ConfgMgr5" displayName="Table_Query_from_ConfgMgr5" ref="A3:U4" tableType="queryTable" insertRow="1" totalsRowShown="0">
  <autoFilter ref="A3:U4"/>
  <tableColumns count="21">
    <tableColumn id="1" uniqueName="1" name="Computer Name" queryTableFieldId="1"/>
    <tableColumn id="2" uniqueName="2" name="User Name" queryTableFieldId="2"/>
    <tableColumn id="3" uniqueName="3" name="ClientStateDescription" queryTableFieldId="3"/>
    <tableColumn id="4" uniqueName="4" name="ClientActiveStatus" queryTableFieldId="4"/>
    <tableColumn id="5" uniqueName="5" name="LastActiveTime" queryTableFieldId="5" dataDxfId="57"/>
    <tableColumn id="6" uniqueName="6" name="IsActiveDDR" queryTableFieldId="6"/>
    <tableColumn id="7" uniqueName="7" name="IsActiveHW" queryTableFieldId="7"/>
    <tableColumn id="8" uniqueName="8" name="IsActiveSW" queryTableFieldId="8"/>
    <tableColumn id="9" uniqueName="9" name="ISActivePolicyRequest" queryTableFieldId="9"/>
    <tableColumn id="10" uniqueName="10" name="IsActiveStatusMessages" queryTableFieldId="10"/>
    <tableColumn id="11" uniqueName="11" name="LastOnline" queryTableFieldId="11" dataDxfId="56"/>
    <tableColumn id="12" uniqueName="12" name="LastDDR" queryTableFieldId="12" dataDxfId="55"/>
    <tableColumn id="13" uniqueName="13" name="LastHW" queryTableFieldId="13" dataDxfId="54"/>
    <tableColumn id="14" uniqueName="14" name="LastSW" queryTableFieldId="14" dataDxfId="53"/>
    <tableColumn id="15" uniqueName="15" name="LastPolicyRequest" queryTableFieldId="15" dataDxfId="52"/>
    <tableColumn id="16" uniqueName="16" name="LastStatusMessage" queryTableFieldId="16" dataDxfId="51"/>
    <tableColumn id="17" uniqueName="17" name="LastHealthEvaluation" queryTableFieldId="17" dataDxfId="50"/>
    <tableColumn id="18" uniqueName="18" name="Last Health Evaluation Result" queryTableFieldId="18"/>
    <tableColumn id="19" uniqueName="19" name="Last Evaluation Healthy" queryTableFieldId="19"/>
    <tableColumn id="20" uniqueName="20" name="ClientRemediationSuccess" queryTableFieldId="20"/>
    <tableColumn id="21" uniqueName="21" name="ExpectedNextPolicyRequest" queryTableFieldId="21" dataDxfId="49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5" name="Table_Query_from_ConfgMgr6" displayName="Table_Query_from_ConfgMgr6" ref="A3:U4" tableType="queryTable" insertRow="1" totalsRowShown="0">
  <autoFilter ref="A3:U4"/>
  <tableColumns count="21">
    <tableColumn id="1" uniqueName="1" name="Computer Name" queryTableFieldId="1"/>
    <tableColumn id="2" uniqueName="2" name="User Name" queryTableFieldId="2"/>
    <tableColumn id="3" uniqueName="3" name="ClientStateDescription" queryTableFieldId="3"/>
    <tableColumn id="4" uniqueName="4" name="ClientActiveStatus" queryTableFieldId="4"/>
    <tableColumn id="5" uniqueName="5" name="LastActiveTime" queryTableFieldId="5" dataDxfId="48"/>
    <tableColumn id="6" uniqueName="6" name="IsActiveDDR" queryTableFieldId="6"/>
    <tableColumn id="7" uniqueName="7" name="IsActiveHW" queryTableFieldId="7"/>
    <tableColumn id="8" uniqueName="8" name="IsActiveSW" queryTableFieldId="8"/>
    <tableColumn id="9" uniqueName="9" name="ISActivePolicyRequest" queryTableFieldId="9"/>
    <tableColumn id="10" uniqueName="10" name="IsActiveStatusMessages" queryTableFieldId="10"/>
    <tableColumn id="11" uniqueName="11" name="LastOnline" queryTableFieldId="11" dataDxfId="47"/>
    <tableColumn id="12" uniqueName="12" name="LastDDR" queryTableFieldId="12" dataDxfId="46"/>
    <tableColumn id="13" uniqueName="13" name="LastHW" queryTableFieldId="13" dataDxfId="45"/>
    <tableColumn id="14" uniqueName="14" name="LastSW" queryTableFieldId="14" dataDxfId="44"/>
    <tableColumn id="15" uniqueName="15" name="LastPolicyRequest" queryTableFieldId="15" dataDxfId="43"/>
    <tableColumn id="16" uniqueName="16" name="LastStatusMessage" queryTableFieldId="16" dataDxfId="42"/>
    <tableColumn id="17" uniqueName="17" name="LastHealthEvaluation" queryTableFieldId="17" dataDxfId="41"/>
    <tableColumn id="18" uniqueName="18" name="Last Health Evaluation Result" queryTableFieldId="18"/>
    <tableColumn id="19" uniqueName="19" name="Last Evaluation Healthy" queryTableFieldId="19"/>
    <tableColumn id="20" uniqueName="20" name="ClientRemediationSuccess" queryTableFieldId="20"/>
    <tableColumn id="21" uniqueName="21" name="ExpectedNextPolicyRequest" queryTableFieldId="21" dataDxfId="40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6" name="Table_Query_from_ConfgMgr7" displayName="Table_Query_from_ConfgMgr7" ref="A3:U4" tableType="queryTable" insertRow="1" totalsRowShown="0">
  <autoFilter ref="A3:U4"/>
  <tableColumns count="21">
    <tableColumn id="1" uniqueName="1" name="Computer Name" queryTableFieldId="1"/>
    <tableColumn id="2" uniqueName="2" name="User Name" queryTableFieldId="2"/>
    <tableColumn id="3" uniqueName="3" name="ClientStateDescription" queryTableFieldId="3"/>
    <tableColumn id="4" uniqueName="4" name="ClientActiveStatus" queryTableFieldId="4"/>
    <tableColumn id="5" uniqueName="5" name="LastActiveTime" queryTableFieldId="5" dataDxfId="39"/>
    <tableColumn id="6" uniqueName="6" name="IsActiveDDR" queryTableFieldId="6"/>
    <tableColumn id="7" uniqueName="7" name="IsActiveHW" queryTableFieldId="7"/>
    <tableColumn id="8" uniqueName="8" name="IsActiveSW" queryTableFieldId="8"/>
    <tableColumn id="9" uniqueName="9" name="ISActivePolicyRequest" queryTableFieldId="9"/>
    <tableColumn id="10" uniqueName="10" name="IsActiveStatusMessages" queryTableFieldId="10"/>
    <tableColumn id="11" uniqueName="11" name="LastOnline" queryTableFieldId="11" dataDxfId="38"/>
    <tableColumn id="12" uniqueName="12" name="LastDDR" queryTableFieldId="12" dataDxfId="37"/>
    <tableColumn id="13" uniqueName="13" name="LastHW" queryTableFieldId="13" dataDxfId="36"/>
    <tableColumn id="14" uniqueName="14" name="LastSW" queryTableFieldId="14" dataDxfId="35"/>
    <tableColumn id="15" uniqueName="15" name="LastPolicyRequest" queryTableFieldId="15" dataDxfId="34"/>
    <tableColumn id="16" uniqueName="16" name="LastStatusMessage" queryTableFieldId="16" dataDxfId="33"/>
    <tableColumn id="17" uniqueName="17" name="LastHealthEvaluation" queryTableFieldId="17" dataDxfId="32"/>
    <tableColumn id="18" uniqueName="18" name="Last Health Evaluation Result" queryTableFieldId="18"/>
    <tableColumn id="19" uniqueName="19" name="Last Evaluation Healthy" queryTableFieldId="19"/>
    <tableColumn id="20" uniqueName="20" name="ClientRemediationSuccess" queryTableFieldId="20"/>
    <tableColumn id="21" uniqueName="21" name="ExpectedNextPolicyRequest" queryTableFieldId="21" dataDxfId="31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7" name="Table_Query_from_ConfgMgr8" displayName="Table_Query_from_ConfgMgr8" ref="A3:U4" tableType="queryTable" insertRow="1" totalsRowShown="0">
  <autoFilter ref="A3:U4"/>
  <tableColumns count="21">
    <tableColumn id="1" uniqueName="1" name="Computer Name" queryTableFieldId="1"/>
    <tableColumn id="2" uniqueName="2" name="User Name" queryTableFieldId="2"/>
    <tableColumn id="3" uniqueName="3" name="ClientStateDescription" queryTableFieldId="3"/>
    <tableColumn id="4" uniqueName="4" name="ClientActiveStatus" queryTableFieldId="4"/>
    <tableColumn id="5" uniqueName="5" name="LastActiveTime" queryTableFieldId="5" dataDxfId="30"/>
    <tableColumn id="6" uniqueName="6" name="IsActiveDDR" queryTableFieldId="6"/>
    <tableColumn id="7" uniqueName="7" name="IsActiveHW" queryTableFieldId="7"/>
    <tableColumn id="8" uniqueName="8" name="IsActiveSW" queryTableFieldId="8"/>
    <tableColumn id="9" uniqueName="9" name="ISActivePolicyRequest" queryTableFieldId="9"/>
    <tableColumn id="10" uniqueName="10" name="IsActiveStatusMessages" queryTableFieldId="10"/>
    <tableColumn id="11" uniqueName="11" name="LastOnline" queryTableFieldId="11" dataDxfId="29"/>
    <tableColumn id="12" uniqueName="12" name="LastDDR" queryTableFieldId="12" dataDxfId="28"/>
    <tableColumn id="13" uniqueName="13" name="LastHW" queryTableFieldId="13" dataDxfId="27"/>
    <tableColumn id="14" uniqueName="14" name="LastSW" queryTableFieldId="14" dataDxfId="26"/>
    <tableColumn id="15" uniqueName="15" name="LastPolicyRequest" queryTableFieldId="15" dataDxfId="25"/>
    <tableColumn id="16" uniqueName="16" name="LastStatusMessage" queryTableFieldId="16" dataDxfId="24"/>
    <tableColumn id="17" uniqueName="17" name="LastHealthEvaluation" queryTableFieldId="17" dataDxfId="23"/>
    <tableColumn id="18" uniqueName="18" name="Last Health Evaluation Result" queryTableFieldId="18"/>
    <tableColumn id="19" uniqueName="19" name="Last Evaluation Healthy" queryTableFieldId="19"/>
    <tableColumn id="20" uniqueName="20" name="ClientRemediationSuccess" queryTableFieldId="20"/>
    <tableColumn id="21" uniqueName="21" name="ExpectedNextPolicyRequest" queryTableFieldId="21" dataDxfId="22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id="8" name="Table_Query_from_ConfgMgr9" displayName="Table_Query_from_ConfgMgr9" ref="A3:G4" tableType="queryTable" insertRow="1" totalsRowShown="0">
  <autoFilter ref="A3:G4"/>
  <tableColumns count="7">
    <tableColumn id="1" uniqueName="1" name="Computer Name" queryTableFieldId="1"/>
    <tableColumn id="2" uniqueName="2" name="EvalTime" queryTableFieldId="2" dataDxfId="21"/>
    <tableColumn id="3" uniqueName="3" name="Evaluation Result" queryTableFieldId="3"/>
    <tableColumn id="4" uniqueName="4" name="HealthCheckDescription" queryTableFieldId="4"/>
    <tableColumn id="5" uniqueName="5" name="ResultDetail" queryTableFieldId="5"/>
    <tableColumn id="6" uniqueName="6" name="ResultCode" queryTableFieldId="6"/>
    <tableColumn id="7" uniqueName="7" name="ResultType" queryTableFieldId="7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id="9" name="Table_Query_from_ConfgMgr10" displayName="Table_Query_from_ConfgMgr10" ref="A3:U4" tableType="queryTable" insertRow="1" totalsRowShown="0">
  <autoFilter ref="A3:U4"/>
  <tableColumns count="21">
    <tableColumn id="1" uniqueName="1" name="Computer Name" queryTableFieldId="1"/>
    <tableColumn id="2" uniqueName="2" name="User Name" queryTableFieldId="2"/>
    <tableColumn id="3" uniqueName="3" name="ClientStateDescription" queryTableFieldId="3"/>
    <tableColumn id="4" uniqueName="4" name="ClientActiveStatus" queryTableFieldId="4"/>
    <tableColumn id="5" uniqueName="5" name="LastActiveTime" queryTableFieldId="5" dataDxfId="20"/>
    <tableColumn id="6" uniqueName="6" name="IsActiveDDR" queryTableFieldId="6"/>
    <tableColumn id="7" uniqueName="7" name="IsActiveHW" queryTableFieldId="7"/>
    <tableColumn id="8" uniqueName="8" name="IsActiveSW" queryTableFieldId="8"/>
    <tableColumn id="9" uniqueName="9" name="ISActivePolicyRequest" queryTableFieldId="9"/>
    <tableColumn id="10" uniqueName="10" name="IsActiveStatusMessages" queryTableFieldId="10"/>
    <tableColumn id="11" uniqueName="11" name="LastOnline" queryTableFieldId="11" dataDxfId="19"/>
    <tableColumn id="12" uniqueName="12" name="LastDDR" queryTableFieldId="12" dataDxfId="18"/>
    <tableColumn id="13" uniqueName="13" name="LastHW" queryTableFieldId="13" dataDxfId="17"/>
    <tableColumn id="14" uniqueName="14" name="LastSW" queryTableFieldId="14" dataDxfId="16"/>
    <tableColumn id="15" uniqueName="15" name="LastPolicyRequest" queryTableFieldId="15" dataDxfId="15"/>
    <tableColumn id="16" uniqueName="16" name="LastStatusMessage" queryTableFieldId="16" dataDxfId="14"/>
    <tableColumn id="17" uniqueName="17" name="LastHealthEvaluation" queryTableFieldId="17" dataDxfId="13"/>
    <tableColumn id="18" uniqueName="18" name="Last Health Evaluation Result" queryTableFieldId="18"/>
    <tableColumn id="19" uniqueName="19" name="Last Evaluation Healthy" queryTableFieldId="19"/>
    <tableColumn id="20" uniqueName="20" name="ClientRemediationSuccess" queryTableFieldId="20"/>
    <tableColumn id="21" uniqueName="21" name="ExpectedNextPolicyRequest" queryTableFieldId="21" dataDxfId="12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id="23" name="Table_Query_from_ConfgMgr24" displayName="Table_Query_from_ConfgMgr24" ref="A3:D18" tableType="queryTable" totalsRowShown="0">
  <autoFilter ref="A3:D18"/>
  <tableColumns count="4">
    <tableColumn id="5" uniqueName="5" name="Computer Name" queryTableFieldId="5"/>
    <tableColumn id="6" uniqueName="6" name="User Name" queryTableFieldId="6"/>
    <tableColumn id="7" uniqueName="7" name="Last Boot Time" queryTableFieldId="7" dataDxfId="11"/>
    <tableColumn id="8" uniqueName="8" name="Client Version" queryTableFieldId="8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id="13" name="Table_Query_from_ConfgMgr14" displayName="Table_Query_from_ConfgMgr14" ref="A3:G4" tableType="queryTable" insertRow="1" totalsRowShown="0">
  <autoFilter ref="A3:G4"/>
  <tableColumns count="7">
    <tableColumn id="1" uniqueName="1" name="Name" queryTableFieldId="1"/>
    <tableColumn id="2" uniqueName="2" name="Status" queryTableFieldId="2"/>
    <tableColumn id="3" uniqueName="3" name="Initial Attempt Date" queryTableFieldId="3" dataDxfId="10"/>
    <tableColumn id="4" uniqueName="4" name="Most Recent Attempt Date" queryTableFieldId="4" dataDxfId="9"/>
    <tableColumn id="5" uniqueName="5" name="Number of Attempts" queryTableFieldId="5"/>
    <tableColumn id="6" uniqueName="6" name="DeviceOS" queryTableFieldId="6"/>
    <tableColumn id="7" uniqueName="7" name="Last Installation Error Code" queryTableFieldId="7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id="1" name="Table_Query_from_ConfgMgr" displayName="Table_Query_from_ConfgMgr" ref="A1:U7" tableType="queryTable" totalsRowShown="0">
  <autoFilter ref="A1:U7"/>
  <tableColumns count="21">
    <tableColumn id="1" uniqueName="1" name="Computer Name" queryTableFieldId="1"/>
    <tableColumn id="2" uniqueName="2" name="User Name" queryTableFieldId="2"/>
    <tableColumn id="3" uniqueName="3" name="ClientStateDescription" queryTableFieldId="3"/>
    <tableColumn id="4" uniqueName="4" name="ClientActiveStatus" queryTableFieldId="4"/>
    <tableColumn id="5" uniqueName="5" name="LastActiveTime" queryTableFieldId="5" dataDxfId="8"/>
    <tableColumn id="6" uniqueName="6" name="IsActiveDDR" queryTableFieldId="6"/>
    <tableColumn id="7" uniqueName="7" name="IsActiveHW" queryTableFieldId="7"/>
    <tableColumn id="8" uniqueName="8" name="IsActiveSW" queryTableFieldId="8"/>
    <tableColumn id="9" uniqueName="9" name="ISActivePolicyRequest" queryTableFieldId="9"/>
    <tableColumn id="10" uniqueName="10" name="IsActiveStatusMessages" queryTableFieldId="10"/>
    <tableColumn id="11" uniqueName="11" name="LastOnline" queryTableFieldId="11" dataDxfId="7"/>
    <tableColumn id="12" uniqueName="12" name="LastDDR" queryTableFieldId="12" dataDxfId="6"/>
    <tableColumn id="13" uniqueName="13" name="LastHW" queryTableFieldId="13" dataDxfId="5"/>
    <tableColumn id="14" uniqueName="14" name="LastSW" queryTableFieldId="14" dataDxfId="4"/>
    <tableColumn id="15" uniqueName="15" name="LastPolicyRequest" queryTableFieldId="15" dataDxfId="3"/>
    <tableColumn id="16" uniqueName="16" name="LastStatusMessage" queryTableFieldId="16" dataDxfId="2"/>
    <tableColumn id="17" uniqueName="17" name="LastHealthEvaluation" queryTableFieldId="17" dataDxfId="1"/>
    <tableColumn id="18" uniqueName="18" name="Last Health Evaluation Result" queryTableFieldId="18"/>
    <tableColumn id="19" uniqueName="19" name="Last Evaluation Healthy" queryTableFieldId="19"/>
    <tableColumn id="20" uniqueName="20" name="ClientRemediationSuccess" queryTableFieldId="20"/>
    <tableColumn id="21" uniqueName="21" name="ExpectedNextPolicyRequest" queryTableFieldId="2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msagent.wordpress.com/free-configmgr-reports/client-health-report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showGridLines="0" tabSelected="1" workbookViewId="0">
      <selection activeCell="N18" sqref="N18"/>
    </sheetView>
  </sheetViews>
  <sheetFormatPr defaultRowHeight="15" x14ac:dyDescent="0.25"/>
  <cols>
    <col min="1" max="1" width="27.7109375" customWidth="1"/>
    <col min="2" max="2" width="17.28515625" customWidth="1"/>
    <col min="3" max="3" width="24.5703125" customWidth="1"/>
    <col min="4" max="4" width="7" customWidth="1"/>
    <col min="5" max="5" width="10.7109375" bestFit="1" customWidth="1"/>
    <col min="6" max="6" width="15.7109375" customWidth="1"/>
    <col min="7" max="7" width="18.28515625" customWidth="1"/>
    <col min="8" max="8" width="20.140625" customWidth="1"/>
    <col min="9" max="9" width="21.5703125" customWidth="1"/>
    <col min="10" max="10" width="20.140625" bestFit="1" customWidth="1"/>
    <col min="12" max="12" width="21.28515625" customWidth="1"/>
    <col min="14" max="14" width="15.42578125" bestFit="1" customWidth="1"/>
    <col min="15" max="15" width="24.42578125" bestFit="1" customWidth="1"/>
  </cols>
  <sheetData>
    <row r="1" spans="1:15" ht="84" customHeight="1" x14ac:dyDescent="1.2">
      <c r="A1" s="41" t="s">
        <v>125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5" ht="21" x14ac:dyDescent="0.35">
      <c r="A2" s="5" t="s">
        <v>48</v>
      </c>
      <c r="B2" s="5">
        <f>COUNTA(AllData!C:C)-1</f>
        <v>0</v>
      </c>
      <c r="C2" s="4"/>
      <c r="D2" s="4"/>
      <c r="E2" s="4"/>
      <c r="F2" s="4"/>
      <c r="G2" s="4"/>
      <c r="H2" s="4"/>
      <c r="I2" s="4"/>
    </row>
    <row r="3" spans="1:15" ht="21" x14ac:dyDescent="0.35">
      <c r="A3" s="4"/>
      <c r="B3" s="4"/>
      <c r="C3" s="4"/>
      <c r="D3" s="4"/>
      <c r="E3" s="4"/>
      <c r="F3" s="4"/>
      <c r="G3" s="4"/>
      <c r="H3" s="4"/>
      <c r="I3" s="4"/>
    </row>
    <row r="4" spans="1:15" ht="21" x14ac:dyDescent="0.35">
      <c r="A4" s="32" t="s">
        <v>50</v>
      </c>
      <c r="B4" s="32"/>
      <c r="C4" s="4"/>
      <c r="D4" s="4"/>
      <c r="E4" s="32" t="s">
        <v>49</v>
      </c>
      <c r="F4" s="32"/>
      <c r="G4" s="32"/>
      <c r="H4" s="32"/>
      <c r="I4" s="32"/>
      <c r="L4" s="32" t="s">
        <v>105</v>
      </c>
      <c r="M4" s="32"/>
      <c r="O4" s="5" t="s">
        <v>106</v>
      </c>
    </row>
    <row r="5" spans="1:15" ht="21" x14ac:dyDescent="0.35">
      <c r="A5" s="20" t="s">
        <v>42</v>
      </c>
      <c r="B5" s="20" t="s">
        <v>43</v>
      </c>
      <c r="C5" s="4"/>
      <c r="D5" s="4"/>
      <c r="E5" s="22"/>
      <c r="F5" s="24" t="s">
        <v>44</v>
      </c>
      <c r="G5" s="24" t="s">
        <v>46</v>
      </c>
      <c r="H5" s="24" t="s">
        <v>47</v>
      </c>
      <c r="I5" s="24" t="s">
        <v>45</v>
      </c>
      <c r="L5" s="19" t="s">
        <v>84</v>
      </c>
      <c r="M5" s="19" t="s">
        <v>43</v>
      </c>
      <c r="O5" s="4">
        <f>Table_Query_from_ConfgMgr_3[[#This Row],[Column1]]</f>
        <v>0</v>
      </c>
    </row>
    <row r="6" spans="1:15" ht="21" x14ac:dyDescent="0.35">
      <c r="A6" s="21" t="s">
        <v>30</v>
      </c>
      <c r="B6" s="21">
        <f>COUNTIF(AllData!C:C,"Active*")</f>
        <v>0</v>
      </c>
      <c r="C6" s="4"/>
      <c r="D6" s="4"/>
      <c r="E6" s="21" t="s">
        <v>30</v>
      </c>
      <c r="F6" s="21">
        <f>COUNTIF(AllData!F:F,"Active")</f>
        <v>0</v>
      </c>
      <c r="G6" s="21">
        <f>COUNTIF(AllData!G:G,"Active")</f>
        <v>0</v>
      </c>
      <c r="H6" s="21">
        <f>COUNTIF(AllData!H:H,"Active")</f>
        <v>0</v>
      </c>
      <c r="I6" s="21">
        <f>COUNTIF(AllData!I:I,"Active")</f>
        <v>0</v>
      </c>
      <c r="L6" s="4">
        <f>IFERROR(INDEX(Table_Query_from_ConfgMgr_2[Version],1,0),"")</f>
        <v>0</v>
      </c>
      <c r="M6" s="4">
        <f>IFERROR(INDEX(Table_Query_from_ConfgMgr_2[Count],1,0),"")</f>
        <v>0</v>
      </c>
    </row>
    <row r="7" spans="1:15" ht="21" x14ac:dyDescent="0.35">
      <c r="A7" s="22" t="s">
        <v>31</v>
      </c>
      <c r="B7" s="22">
        <f>COUNTIF(AllData!C:C,"Inactive*")</f>
        <v>0</v>
      </c>
      <c r="C7" s="4"/>
      <c r="D7" s="4"/>
      <c r="E7" s="22" t="s">
        <v>31</v>
      </c>
      <c r="F7" s="22">
        <f>COUNTIF(AllData!F:F,"Inactive")</f>
        <v>0</v>
      </c>
      <c r="G7" s="22">
        <f>COUNTIF(AllData!G:G,"Inactive")</f>
        <v>0</v>
      </c>
      <c r="H7" s="22">
        <f>COUNTIF(AllData!H:H,"Inactive")</f>
        <v>0</v>
      </c>
      <c r="I7" s="22">
        <f>COUNTIF(AllData!I:I,"Inactive")</f>
        <v>0</v>
      </c>
      <c r="L7" s="4" t="str">
        <f>IFERROR(INDEX(Table_Query_from_ConfgMgr_2[Version],2,0),"")</f>
        <v/>
      </c>
      <c r="M7" s="4" t="str">
        <f>IFERROR(INDEX(Table_Query_from_ConfgMgr_2[Count],2,0),"")</f>
        <v/>
      </c>
    </row>
    <row r="8" spans="1:15" ht="21" x14ac:dyDescent="0.35">
      <c r="A8" s="21" t="s">
        <v>21</v>
      </c>
      <c r="B8" s="21">
        <f>COUNTIF(AllData!C:C,"Active/Pass")</f>
        <v>0</v>
      </c>
      <c r="C8" s="4"/>
      <c r="D8" s="4"/>
      <c r="E8" s="4"/>
      <c r="F8" s="4"/>
      <c r="G8" s="4"/>
      <c r="H8" s="4"/>
      <c r="I8" s="4"/>
      <c r="L8" s="4" t="str">
        <f>IFERROR(INDEX(Table_Query_from_ConfgMgr_2[Version],3,0),"")</f>
        <v/>
      </c>
      <c r="M8" s="4" t="str">
        <f>IFERROR(INDEX(Table_Query_from_ConfgMgr_2[Count],3,0),"")</f>
        <v/>
      </c>
    </row>
    <row r="9" spans="1:15" ht="21" x14ac:dyDescent="0.35">
      <c r="A9" s="22" t="s">
        <v>23</v>
      </c>
      <c r="B9" s="22">
        <f>COUNTIF(AllData!C:C,"Inactive/Pass")</f>
        <v>0</v>
      </c>
      <c r="C9" s="4"/>
      <c r="D9" s="4"/>
      <c r="E9" s="4"/>
      <c r="F9" s="4"/>
      <c r="G9" s="4"/>
      <c r="H9" s="4"/>
      <c r="I9" s="4"/>
      <c r="L9" s="4" t="str">
        <f>IFERROR(INDEX(Table_Query_from_ConfgMgr_2[Version],4,0),"")</f>
        <v/>
      </c>
      <c r="M9" s="4" t="str">
        <f>IFERROR(INDEX(Table_Query_from_ConfgMgr_2[Count],4,0),"")</f>
        <v/>
      </c>
    </row>
    <row r="10" spans="1:15" ht="21" x14ac:dyDescent="0.35">
      <c r="A10" s="21" t="s">
        <v>26</v>
      </c>
      <c r="B10" s="23">
        <f>COUNTIF(AllData!C:C,"Active/Fail")</f>
        <v>0</v>
      </c>
      <c r="C10" s="4"/>
      <c r="D10" s="4"/>
      <c r="E10" s="43" t="s">
        <v>51</v>
      </c>
      <c r="F10" s="43"/>
      <c r="G10" s="43"/>
      <c r="H10" s="43"/>
      <c r="I10" s="43"/>
      <c r="J10" s="5" t="s">
        <v>66</v>
      </c>
      <c r="L10" s="4" t="str">
        <f>IFERROR(INDEX(Table_Query_from_ConfgMgr_2[Version],5,0),"")</f>
        <v/>
      </c>
      <c r="M10" s="4" t="str">
        <f>IFERROR(INDEX(Table_Query_from_ConfgMgr_2[Count],5,0),"")</f>
        <v/>
      </c>
    </row>
    <row r="11" spans="1:15" ht="21" x14ac:dyDescent="0.35">
      <c r="A11" s="22" t="s">
        <v>29</v>
      </c>
      <c r="B11" s="23">
        <f>COUNTIF(AllData!C:C,"Inactive/Fail")</f>
        <v>0</v>
      </c>
      <c r="C11" s="4"/>
      <c r="D11" s="4"/>
      <c r="E11" s="42" t="s">
        <v>52</v>
      </c>
      <c r="F11" s="42"/>
      <c r="G11" s="42"/>
      <c r="H11" s="42"/>
      <c r="I11" s="42"/>
      <c r="J11" s="6" t="s">
        <v>67</v>
      </c>
      <c r="L11" s="4" t="str">
        <f>IFERROR(INDEX(Table_Query_from_ConfgMgr_2[Version],6,0),"")</f>
        <v/>
      </c>
      <c r="M11" s="4" t="str">
        <f>IFERROR(INDEX(Table_Query_from_ConfgMgr_2[Count],6,0),"")</f>
        <v/>
      </c>
    </row>
    <row r="12" spans="1:15" ht="21" x14ac:dyDescent="0.35">
      <c r="A12" s="21" t="s">
        <v>24</v>
      </c>
      <c r="B12" s="22">
        <f>COUNTIF(AllData!C:C,"Active/Unknown")</f>
        <v>0</v>
      </c>
      <c r="C12" s="4"/>
      <c r="D12" s="4"/>
      <c r="E12" s="38" t="s">
        <v>53</v>
      </c>
      <c r="F12" s="38"/>
      <c r="G12" s="38"/>
      <c r="H12" s="38"/>
      <c r="I12" s="38"/>
      <c r="J12" s="7" t="s">
        <v>68</v>
      </c>
    </row>
    <row r="13" spans="1:15" ht="21" x14ac:dyDescent="0.35">
      <c r="A13" s="22" t="s">
        <v>28</v>
      </c>
      <c r="B13" s="22">
        <f>COUNTIF(AllData!C:C,"Inactive/Unknown")</f>
        <v>0</v>
      </c>
      <c r="C13" s="4"/>
      <c r="D13" s="4"/>
      <c r="E13" s="39" t="s">
        <v>54</v>
      </c>
      <c r="F13" s="39"/>
      <c r="G13" s="39"/>
      <c r="H13" s="39"/>
      <c r="I13" s="39"/>
      <c r="J13" s="8" t="s">
        <v>69</v>
      </c>
      <c r="L13" s="32" t="s">
        <v>126</v>
      </c>
      <c r="M13" s="32"/>
      <c r="N13" s="32"/>
      <c r="O13" s="32"/>
    </row>
    <row r="14" spans="1:15" ht="21" x14ac:dyDescent="0.35">
      <c r="A14" s="21" t="s">
        <v>22</v>
      </c>
      <c r="B14" s="21">
        <f>COUNTIF(AllData!C:C,"*Pass")</f>
        <v>0</v>
      </c>
      <c r="C14" s="4"/>
      <c r="D14" s="4"/>
      <c r="E14" s="35" t="s">
        <v>55</v>
      </c>
      <c r="F14" s="35"/>
      <c r="G14" s="35"/>
      <c r="H14" s="35"/>
      <c r="I14" s="35"/>
      <c r="J14" s="9" t="s">
        <v>70</v>
      </c>
      <c r="L14" s="14" t="s">
        <v>112</v>
      </c>
      <c r="M14" s="14" t="s">
        <v>43</v>
      </c>
      <c r="N14" s="14" t="s">
        <v>113</v>
      </c>
    </row>
    <row r="15" spans="1:15" ht="21" x14ac:dyDescent="0.35">
      <c r="A15" s="23" t="s">
        <v>27</v>
      </c>
      <c r="B15" s="23">
        <f>COUNTIF(AllData!C:C,"*Fail")</f>
        <v>0</v>
      </c>
      <c r="C15" s="4"/>
      <c r="D15" s="4"/>
      <c r="E15" s="4"/>
      <c r="F15" s="4"/>
      <c r="G15" s="4"/>
      <c r="H15" s="4"/>
      <c r="I15" s="4"/>
      <c r="L15" s="4">
        <f>INDEX(Table_Query_from_ConfgMgr_4[Column1],1,0)</f>
        <v>0</v>
      </c>
      <c r="M15" s="4">
        <f>INDEX(Table_Query_from_ConfgMgr_4[Column2],1,0)</f>
        <v>0</v>
      </c>
      <c r="N15" s="25" t="e">
        <f>M15/B2*100</f>
        <v>#DIV/0!</v>
      </c>
    </row>
    <row r="16" spans="1:15" ht="21" x14ac:dyDescent="0.35">
      <c r="A16" s="22" t="s">
        <v>25</v>
      </c>
      <c r="B16" s="22">
        <f>COUNTIF(AllData!C:C,"*Unknown")</f>
        <v>0</v>
      </c>
      <c r="C16" s="4"/>
      <c r="D16" s="4"/>
      <c r="E16" s="43" t="s">
        <v>56</v>
      </c>
      <c r="F16" s="43"/>
      <c r="G16" s="43"/>
      <c r="H16" s="43"/>
      <c r="I16" s="43"/>
      <c r="J16" s="5" t="s">
        <v>66</v>
      </c>
      <c r="L16" s="4">
        <f>INDEX(Table_Query_from_ConfgMgr_4[Column1],2,0)</f>
        <v>0</v>
      </c>
      <c r="M16" s="4">
        <f>INDEX(Table_Query_from_ConfgMgr_4[Column2],2,0)</f>
        <v>0</v>
      </c>
      <c r="N16" s="25" t="e">
        <f>M16/B2*100</f>
        <v>#DIV/0!</v>
      </c>
    </row>
    <row r="17" spans="1:14" ht="21" x14ac:dyDescent="0.35">
      <c r="E17" s="42" t="s">
        <v>34</v>
      </c>
      <c r="F17" s="42"/>
      <c r="G17" s="42"/>
      <c r="H17" s="42"/>
      <c r="I17" s="42"/>
      <c r="J17" s="6" t="s">
        <v>31</v>
      </c>
      <c r="L17" s="4">
        <f>INDEX(Table_Query_from_ConfgMgr_4[Column1],3,0)</f>
        <v>0</v>
      </c>
      <c r="M17" s="4">
        <f>INDEX(Table_Query_from_ConfgMgr_4[Column2],3,0)</f>
        <v>0</v>
      </c>
      <c r="N17" s="25" t="e">
        <f>M17/B2*100</f>
        <v>#DIV/0!</v>
      </c>
    </row>
    <row r="18" spans="1:14" ht="21" x14ac:dyDescent="0.35">
      <c r="A18" s="32" t="s">
        <v>97</v>
      </c>
      <c r="B18" s="32"/>
      <c r="C18" s="32"/>
      <c r="D18" s="17"/>
      <c r="E18" s="38" t="s">
        <v>36</v>
      </c>
      <c r="F18" s="38"/>
      <c r="G18" s="38"/>
      <c r="H18" s="38"/>
      <c r="I18" s="38"/>
      <c r="J18" s="7" t="s">
        <v>71</v>
      </c>
      <c r="L18" s="4">
        <f>INDEX(Table_Query_from_ConfgMgr_4[Column1],4,0)</f>
        <v>0</v>
      </c>
      <c r="M18" s="4">
        <f>INDEX(Table_Query_from_ConfgMgr_4[Column2],4,0)</f>
        <v>0</v>
      </c>
      <c r="N18" s="25" t="e">
        <f>M18/B2*100</f>
        <v>#DIV/0!</v>
      </c>
    </row>
    <row r="19" spans="1:14" ht="21" x14ac:dyDescent="0.35">
      <c r="A19" s="18" t="s">
        <v>93</v>
      </c>
      <c r="B19" s="31">
        <f>Table_Query_from_ConfgMgr11[SiteCode]</f>
        <v>0</v>
      </c>
      <c r="C19" s="31"/>
      <c r="D19" s="16"/>
      <c r="E19" s="39" t="s">
        <v>32</v>
      </c>
      <c r="F19" s="39"/>
      <c r="G19" s="39"/>
      <c r="H19" s="39"/>
      <c r="I19" s="39"/>
      <c r="J19" s="8" t="s">
        <v>72</v>
      </c>
      <c r="L19" s="4">
        <f>INDEX(Table_Query_from_ConfgMgr_4[Column1],5,0)</f>
        <v>0</v>
      </c>
      <c r="M19" s="4">
        <f>INDEX(Table_Query_from_ConfgMgr_4[Column2],5,0)</f>
        <v>0</v>
      </c>
      <c r="N19" s="25" t="e">
        <f>M19/B2*100</f>
        <v>#DIV/0!</v>
      </c>
    </row>
    <row r="20" spans="1:14" ht="21" x14ac:dyDescent="0.35">
      <c r="A20" s="18" t="s">
        <v>94</v>
      </c>
      <c r="B20" s="31">
        <f>Table_Query_from_ConfgMgr11[SiteName]</f>
        <v>0</v>
      </c>
      <c r="C20" s="31"/>
      <c r="D20" s="16"/>
      <c r="E20" s="35" t="s">
        <v>38</v>
      </c>
      <c r="F20" s="35"/>
      <c r="G20" s="35"/>
      <c r="H20" s="35"/>
      <c r="I20" s="35"/>
      <c r="J20" s="9" t="s">
        <v>73</v>
      </c>
    </row>
    <row r="21" spans="1:14" ht="21" x14ac:dyDescent="0.35">
      <c r="A21" s="18" t="s">
        <v>95</v>
      </c>
      <c r="B21" s="31">
        <f>Table_Query_from_ConfgMgr11[Version]</f>
        <v>0</v>
      </c>
      <c r="C21" s="31"/>
      <c r="D21" s="16"/>
      <c r="E21" s="36" t="s">
        <v>40</v>
      </c>
      <c r="F21" s="36"/>
      <c r="G21" s="36"/>
      <c r="H21" s="36"/>
      <c r="I21" s="36"/>
      <c r="J21" s="12" t="s">
        <v>74</v>
      </c>
    </row>
    <row r="22" spans="1:14" ht="21" x14ac:dyDescent="0.35">
      <c r="A22" s="18" t="s">
        <v>96</v>
      </c>
      <c r="B22" s="31">
        <f>Table_Query_from_ConfgMgr11[ServerName]</f>
        <v>0</v>
      </c>
      <c r="C22" s="31"/>
      <c r="D22" s="16"/>
      <c r="E22" s="37" t="s">
        <v>65</v>
      </c>
      <c r="F22" s="37"/>
      <c r="G22" s="37"/>
      <c r="H22" s="37"/>
      <c r="I22" s="37"/>
      <c r="J22" s="11" t="s">
        <v>75</v>
      </c>
    </row>
    <row r="23" spans="1:14" ht="21" x14ac:dyDescent="0.35">
      <c r="E23" s="34" t="s">
        <v>64</v>
      </c>
      <c r="F23" s="34"/>
      <c r="G23" s="34"/>
      <c r="H23" s="34"/>
      <c r="I23" s="34"/>
      <c r="J23" s="10" t="s">
        <v>76</v>
      </c>
    </row>
    <row r="24" spans="1:14" ht="21" x14ac:dyDescent="0.35">
      <c r="A24" s="32" t="s">
        <v>99</v>
      </c>
      <c r="B24" s="32"/>
      <c r="E24" s="33" t="s">
        <v>79</v>
      </c>
      <c r="F24" s="33"/>
      <c r="G24" s="33"/>
      <c r="H24" s="33"/>
      <c r="I24" s="33"/>
      <c r="J24" s="15" t="s">
        <v>80</v>
      </c>
    </row>
    <row r="25" spans="1:14" ht="21" x14ac:dyDescent="0.35">
      <c r="A25" s="18" t="s">
        <v>98</v>
      </c>
      <c r="B25" s="4">
        <f>Table_Query_from_ConfgMgr_1[PolicyInactiveInterval]</f>
        <v>0</v>
      </c>
      <c r="E25" s="30" t="s">
        <v>109</v>
      </c>
      <c r="F25" s="30"/>
      <c r="G25" s="30"/>
      <c r="H25" s="30"/>
      <c r="I25" s="30"/>
      <c r="J25" s="13" t="s">
        <v>114</v>
      </c>
    </row>
    <row r="26" spans="1:14" ht="21" x14ac:dyDescent="0.35">
      <c r="A26" s="18" t="s">
        <v>100</v>
      </c>
      <c r="B26" s="4">
        <f>Table_Query_from_ConfgMgr_1[DDRInactiveInterval]</f>
        <v>0</v>
      </c>
      <c r="E26" s="40" t="s">
        <v>117</v>
      </c>
      <c r="F26" s="40"/>
      <c r="G26" s="40"/>
      <c r="H26" s="40"/>
      <c r="I26" s="40"/>
      <c r="J26" s="26" t="s">
        <v>118</v>
      </c>
    </row>
    <row r="27" spans="1:14" ht="21" x14ac:dyDescent="0.35">
      <c r="A27" s="18" t="s">
        <v>101</v>
      </c>
      <c r="B27" s="4">
        <f>Table_Query_from_ConfgMgr_1[HWInactiveInterval]</f>
        <v>0</v>
      </c>
      <c r="E27" s="29" t="s">
        <v>78</v>
      </c>
      <c r="F27" s="29"/>
      <c r="G27" s="29"/>
      <c r="H27" s="29"/>
      <c r="I27" s="29"/>
      <c r="J27" s="4" t="s">
        <v>77</v>
      </c>
      <c r="L27" s="27" t="s">
        <v>127</v>
      </c>
    </row>
    <row r="28" spans="1:14" ht="21" x14ac:dyDescent="0.35">
      <c r="A28" s="18" t="s">
        <v>102</v>
      </c>
      <c r="B28" s="4">
        <f>Table_Query_from_ConfgMgr_1[SWInactiveInterval]</f>
        <v>0</v>
      </c>
      <c r="L28" s="28" t="s">
        <v>129</v>
      </c>
    </row>
    <row r="29" spans="1:14" ht="21" x14ac:dyDescent="0.35">
      <c r="A29" s="18" t="s">
        <v>103</v>
      </c>
      <c r="B29" s="4">
        <f>Table_Query_from_ConfgMgr_1[StatusInactiveInterval]</f>
        <v>0</v>
      </c>
      <c r="L29" s="27" t="s">
        <v>130</v>
      </c>
    </row>
  </sheetData>
  <mergeCells count="28">
    <mergeCell ref="A1:O1"/>
    <mergeCell ref="A24:B24"/>
    <mergeCell ref="L4:M4"/>
    <mergeCell ref="L13:O13"/>
    <mergeCell ref="E4:I4"/>
    <mergeCell ref="A4:B4"/>
    <mergeCell ref="E11:I11"/>
    <mergeCell ref="E12:I12"/>
    <mergeCell ref="E13:I13"/>
    <mergeCell ref="E14:I14"/>
    <mergeCell ref="E10:I10"/>
    <mergeCell ref="E16:I16"/>
    <mergeCell ref="E17:I17"/>
    <mergeCell ref="B20:C20"/>
    <mergeCell ref="B21:C21"/>
    <mergeCell ref="B22:C22"/>
    <mergeCell ref="E27:I27"/>
    <mergeCell ref="E25:I25"/>
    <mergeCell ref="B19:C19"/>
    <mergeCell ref="A18:C18"/>
    <mergeCell ref="E24:I24"/>
    <mergeCell ref="E23:I23"/>
    <mergeCell ref="E20:I20"/>
    <mergeCell ref="E21:I21"/>
    <mergeCell ref="E22:I22"/>
    <mergeCell ref="E18:I18"/>
    <mergeCell ref="E19:I19"/>
    <mergeCell ref="E26:I26"/>
  </mergeCells>
  <hyperlinks>
    <hyperlink ref="L2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opLeftCell="D1" workbookViewId="0">
      <selection activeCell="H31" sqref="H31"/>
    </sheetView>
  </sheetViews>
  <sheetFormatPr defaultRowHeight="15" x14ac:dyDescent="0.25"/>
  <cols>
    <col min="1" max="1" width="11.140625" customWidth="1"/>
    <col min="2" max="2" width="30.85546875" customWidth="1"/>
    <col min="3" max="3" width="14" customWidth="1"/>
    <col min="4" max="4" width="31.140625" customWidth="1"/>
    <col min="6" max="6" width="12.140625" customWidth="1"/>
    <col min="7" max="7" width="11" customWidth="1"/>
    <col min="8" max="8" width="21" customWidth="1"/>
    <col min="9" max="9" width="20.28515625" customWidth="1"/>
    <col min="10" max="10" width="20.5703125" customWidth="1"/>
    <col min="11" max="11" width="22.7109375" customWidth="1"/>
    <col min="12" max="12" width="22.5703125" customWidth="1"/>
    <col min="13" max="13" width="12" customWidth="1"/>
    <col min="14" max="14" width="17.7109375" customWidth="1"/>
  </cols>
  <sheetData>
    <row r="1" spans="1:14" x14ac:dyDescent="0.25">
      <c r="A1" t="s">
        <v>82</v>
      </c>
      <c r="B1" t="s">
        <v>83</v>
      </c>
      <c r="C1" t="s">
        <v>84</v>
      </c>
      <c r="D1" t="s">
        <v>85</v>
      </c>
      <c r="F1" t="s">
        <v>86</v>
      </c>
      <c r="G1" t="s">
        <v>104</v>
      </c>
      <c r="H1" t="s">
        <v>87</v>
      </c>
      <c r="I1" t="s">
        <v>88</v>
      </c>
      <c r="J1" t="s">
        <v>89</v>
      </c>
      <c r="K1" t="s">
        <v>90</v>
      </c>
      <c r="L1" t="s">
        <v>91</v>
      </c>
      <c r="M1" t="s">
        <v>111</v>
      </c>
      <c r="N1" t="s">
        <v>92</v>
      </c>
    </row>
    <row r="4" spans="1:14" x14ac:dyDescent="0.25">
      <c r="F4" t="s">
        <v>84</v>
      </c>
      <c r="G4" t="s">
        <v>43</v>
      </c>
      <c r="I4" t="s">
        <v>104</v>
      </c>
      <c r="K4" t="s">
        <v>104</v>
      </c>
      <c r="L4" t="s">
        <v>111</v>
      </c>
      <c r="M4" t="s">
        <v>128</v>
      </c>
    </row>
  </sheetData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U4"/>
  <sheetViews>
    <sheetView zoomScaleNormal="100" workbookViewId="0">
      <pane ySplit="3" topLeftCell="A4" activePane="bottomLeft" state="frozen"/>
      <selection pane="bottomLeft" activeCell="A4" sqref="A4"/>
    </sheetView>
  </sheetViews>
  <sheetFormatPr defaultRowHeight="15" x14ac:dyDescent="0.25"/>
  <cols>
    <col min="1" max="1" width="17.85546875" customWidth="1"/>
    <col min="2" max="2" width="13" customWidth="1"/>
    <col min="3" max="3" width="23.5703125" customWidth="1"/>
    <col min="4" max="4" width="19.7109375" customWidth="1"/>
    <col min="5" max="5" width="16.7109375" customWidth="1"/>
    <col min="6" max="6" width="13.85546875" customWidth="1"/>
    <col min="7" max="7" width="13.42578125" customWidth="1"/>
    <col min="8" max="8" width="13.140625" customWidth="1"/>
    <col min="9" max="9" width="23.140625" customWidth="1"/>
    <col min="10" max="10" width="24.7109375" customWidth="1"/>
    <col min="11" max="11" width="12.5703125" customWidth="1"/>
    <col min="12" max="12" width="10.28515625" customWidth="1"/>
    <col min="13" max="13" width="9.85546875" customWidth="1"/>
    <col min="14" max="14" width="9.5703125" customWidth="1"/>
    <col min="15" max="15" width="19.42578125" customWidth="1"/>
    <col min="16" max="16" width="20.140625" customWidth="1"/>
    <col min="17" max="17" width="22" customWidth="1"/>
    <col min="18" max="18" width="29.140625" customWidth="1"/>
    <col min="19" max="19" width="24" customWidth="1"/>
    <col min="20" max="20" width="27" customWidth="1"/>
    <col min="21" max="21" width="28.7109375" customWidth="1"/>
  </cols>
  <sheetData>
    <row r="1" spans="1:21" ht="33.75" x14ac:dyDescent="0.5">
      <c r="A1" s="44" t="s">
        <v>34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1" ht="21" x14ac:dyDescent="0.35">
      <c r="A2" s="45" t="s">
        <v>35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21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</row>
    <row r="4" spans="1:21" x14ac:dyDescent="0.25">
      <c r="E4" s="1"/>
      <c r="K4" s="1"/>
      <c r="L4" s="1"/>
      <c r="M4" s="1"/>
      <c r="N4" s="1"/>
      <c r="O4" s="1"/>
      <c r="P4" s="1"/>
      <c r="Q4" s="1"/>
      <c r="U4" s="1"/>
    </row>
  </sheetData>
  <mergeCells count="2">
    <mergeCell ref="A1:O1"/>
    <mergeCell ref="A2:O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U4"/>
  <sheetViews>
    <sheetView workbookViewId="0">
      <pane ySplit="3" topLeftCell="A4" activePane="bottomLeft" state="frozen"/>
      <selection pane="bottomLeft" activeCell="A4" sqref="A4"/>
    </sheetView>
  </sheetViews>
  <sheetFormatPr defaultRowHeight="15" x14ac:dyDescent="0.25"/>
  <cols>
    <col min="1" max="1" width="17.85546875" customWidth="1"/>
    <col min="2" max="2" width="13" customWidth="1"/>
    <col min="3" max="3" width="23.5703125" customWidth="1"/>
    <col min="4" max="4" width="19.7109375" customWidth="1"/>
    <col min="5" max="5" width="16.7109375" customWidth="1"/>
    <col min="6" max="6" width="13.85546875" customWidth="1"/>
    <col min="7" max="7" width="13.42578125" customWidth="1"/>
    <col min="8" max="8" width="13.140625" customWidth="1"/>
    <col min="9" max="9" width="23.140625" customWidth="1"/>
    <col min="10" max="10" width="24.7109375" customWidth="1"/>
    <col min="11" max="11" width="12.5703125" customWidth="1"/>
    <col min="12" max="12" width="10.28515625" customWidth="1"/>
    <col min="13" max="13" width="9.85546875" customWidth="1"/>
    <col min="14" max="14" width="9.5703125" customWidth="1"/>
    <col min="15" max="15" width="19.42578125" customWidth="1"/>
    <col min="16" max="16" width="20.140625" customWidth="1"/>
    <col min="17" max="17" width="22" customWidth="1"/>
    <col min="18" max="18" width="29.140625" customWidth="1"/>
    <col min="19" max="19" width="24" customWidth="1"/>
    <col min="20" max="20" width="27" customWidth="1"/>
    <col min="21" max="21" width="28.7109375" customWidth="1"/>
  </cols>
  <sheetData>
    <row r="1" spans="1:21" ht="33.75" x14ac:dyDescent="0.5">
      <c r="A1" s="44" t="s">
        <v>36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1" ht="21" x14ac:dyDescent="0.35">
      <c r="A2" s="45" t="s">
        <v>37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21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</row>
    <row r="4" spans="1:21" x14ac:dyDescent="0.25">
      <c r="E4" s="1"/>
      <c r="K4" s="1"/>
      <c r="L4" s="1"/>
      <c r="M4" s="1"/>
      <c r="N4" s="1"/>
      <c r="O4" s="1"/>
      <c r="P4" s="1"/>
      <c r="Q4" s="1"/>
      <c r="U4" s="1"/>
    </row>
  </sheetData>
  <mergeCells count="2">
    <mergeCell ref="A1:O1"/>
    <mergeCell ref="A2:O2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U4"/>
  <sheetViews>
    <sheetView workbookViewId="0">
      <pane ySplit="3" topLeftCell="A4" activePane="bottomLeft" state="frozen"/>
      <selection pane="bottomLeft" activeCell="A5" sqref="A5"/>
    </sheetView>
  </sheetViews>
  <sheetFormatPr defaultRowHeight="15" x14ac:dyDescent="0.25"/>
  <cols>
    <col min="1" max="1" width="17.85546875" customWidth="1"/>
    <col min="2" max="2" width="13" customWidth="1"/>
    <col min="3" max="3" width="23.5703125" customWidth="1"/>
    <col min="4" max="4" width="19.7109375" customWidth="1"/>
    <col min="5" max="5" width="16.7109375" customWidth="1"/>
    <col min="6" max="6" width="13.85546875" customWidth="1"/>
    <col min="7" max="7" width="13.42578125" customWidth="1"/>
    <col min="8" max="8" width="13.140625" customWidth="1"/>
    <col min="9" max="9" width="23.140625" customWidth="1"/>
    <col min="10" max="10" width="24.7109375" customWidth="1"/>
    <col min="11" max="11" width="12.5703125" customWidth="1"/>
    <col min="12" max="12" width="10.28515625" customWidth="1"/>
    <col min="13" max="13" width="9.85546875" customWidth="1"/>
    <col min="14" max="14" width="9.5703125" customWidth="1"/>
    <col min="15" max="15" width="19.42578125" customWidth="1"/>
    <col min="16" max="16" width="20.140625" customWidth="1"/>
    <col min="17" max="17" width="22" customWidth="1"/>
    <col min="18" max="18" width="29.140625" customWidth="1"/>
    <col min="19" max="19" width="24" customWidth="1"/>
    <col min="20" max="20" width="27" customWidth="1"/>
    <col min="21" max="21" width="28.7109375" customWidth="1"/>
  </cols>
  <sheetData>
    <row r="1" spans="1:21" ht="33.75" x14ac:dyDescent="0.5">
      <c r="A1" s="44" t="s">
        <v>32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1" ht="21" x14ac:dyDescent="0.35">
      <c r="A2" s="45" t="s">
        <v>33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21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</row>
    <row r="4" spans="1:21" x14ac:dyDescent="0.25">
      <c r="E4" s="1"/>
      <c r="K4" s="1"/>
      <c r="L4" s="1"/>
      <c r="M4" s="1"/>
      <c r="N4" s="1"/>
      <c r="O4" s="1"/>
      <c r="P4" s="1"/>
      <c r="Q4" s="1"/>
      <c r="U4" s="1"/>
    </row>
  </sheetData>
  <mergeCells count="2">
    <mergeCell ref="A1:O1"/>
    <mergeCell ref="A2:O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:U4"/>
  <sheetViews>
    <sheetView workbookViewId="0">
      <pane ySplit="3" topLeftCell="A4" activePane="bottomLeft" state="frozen"/>
      <selection pane="bottomLeft" activeCell="A4" sqref="A4"/>
    </sheetView>
  </sheetViews>
  <sheetFormatPr defaultRowHeight="15" x14ac:dyDescent="0.25"/>
  <cols>
    <col min="1" max="1" width="17.85546875" customWidth="1"/>
    <col min="2" max="2" width="13" customWidth="1"/>
    <col min="3" max="3" width="23.5703125" customWidth="1"/>
    <col min="4" max="4" width="19.7109375" customWidth="1"/>
    <col min="5" max="5" width="16.7109375" customWidth="1"/>
    <col min="6" max="6" width="13.85546875" customWidth="1"/>
    <col min="7" max="7" width="13.42578125" customWidth="1"/>
    <col min="8" max="8" width="13.140625" customWidth="1"/>
    <col min="9" max="9" width="23.140625" customWidth="1"/>
    <col min="10" max="10" width="24.7109375" customWidth="1"/>
    <col min="11" max="11" width="12.5703125" customWidth="1"/>
    <col min="12" max="12" width="10.28515625" customWidth="1"/>
    <col min="13" max="13" width="9.85546875" customWidth="1"/>
    <col min="14" max="14" width="9.5703125" customWidth="1"/>
    <col min="15" max="15" width="19.42578125" customWidth="1"/>
    <col min="16" max="16" width="20.140625" customWidth="1"/>
    <col min="17" max="17" width="22" customWidth="1"/>
    <col min="18" max="18" width="29.140625" customWidth="1"/>
    <col min="19" max="19" width="24" customWidth="1"/>
    <col min="20" max="20" width="27" customWidth="1"/>
    <col min="21" max="21" width="28.7109375" customWidth="1"/>
  </cols>
  <sheetData>
    <row r="1" spans="1:21" ht="33.75" x14ac:dyDescent="0.5">
      <c r="A1" s="44" t="s">
        <v>38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1" ht="21" x14ac:dyDescent="0.35">
      <c r="A2" s="45" t="s">
        <v>39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21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</row>
    <row r="4" spans="1:21" x14ac:dyDescent="0.25">
      <c r="E4" s="1"/>
      <c r="K4" s="1"/>
      <c r="L4" s="1"/>
      <c r="M4" s="1"/>
      <c r="N4" s="1"/>
      <c r="O4" s="1"/>
      <c r="P4" s="1"/>
      <c r="Q4" s="1"/>
      <c r="U4" s="1"/>
    </row>
  </sheetData>
  <mergeCells count="2">
    <mergeCell ref="A1:O1"/>
    <mergeCell ref="A2:O2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U4"/>
  <sheetViews>
    <sheetView workbookViewId="0">
      <pane ySplit="3" topLeftCell="A4" activePane="bottomLeft" state="frozen"/>
      <selection pane="bottomLeft" activeCell="A5" sqref="A5"/>
    </sheetView>
  </sheetViews>
  <sheetFormatPr defaultRowHeight="15" x14ac:dyDescent="0.25"/>
  <cols>
    <col min="1" max="1" width="17.85546875" customWidth="1"/>
    <col min="2" max="2" width="13" customWidth="1"/>
    <col min="3" max="3" width="23.5703125" customWidth="1"/>
    <col min="4" max="4" width="19.7109375" customWidth="1"/>
    <col min="5" max="5" width="16.7109375" customWidth="1"/>
    <col min="6" max="6" width="13.85546875" customWidth="1"/>
    <col min="7" max="7" width="13.42578125" customWidth="1"/>
    <col min="8" max="8" width="13.140625" customWidth="1"/>
    <col min="9" max="9" width="23.140625" customWidth="1"/>
    <col min="10" max="10" width="24.7109375" customWidth="1"/>
    <col min="11" max="11" width="12.5703125" customWidth="1"/>
    <col min="12" max="12" width="10.28515625" customWidth="1"/>
    <col min="13" max="13" width="9.85546875" customWidth="1"/>
    <col min="14" max="14" width="9.5703125" customWidth="1"/>
    <col min="15" max="15" width="19.42578125" customWidth="1"/>
    <col min="16" max="16" width="20.140625" customWidth="1"/>
    <col min="17" max="17" width="22" customWidth="1"/>
    <col min="18" max="18" width="29.140625" customWidth="1"/>
    <col min="19" max="19" width="24" customWidth="1"/>
    <col min="20" max="20" width="27" customWidth="1"/>
    <col min="21" max="21" width="28.7109375" customWidth="1"/>
  </cols>
  <sheetData>
    <row r="1" spans="1:21" ht="33.75" x14ac:dyDescent="0.5">
      <c r="A1" s="44" t="s">
        <v>40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1" ht="21" x14ac:dyDescent="0.35">
      <c r="A2" s="45" t="s">
        <v>41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21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</row>
    <row r="4" spans="1:21" x14ac:dyDescent="0.25">
      <c r="E4" s="1"/>
      <c r="K4" s="1"/>
      <c r="L4" s="1"/>
      <c r="M4" s="1"/>
      <c r="N4" s="1"/>
      <c r="O4" s="1"/>
      <c r="P4" s="1"/>
      <c r="Q4" s="1"/>
      <c r="U4" s="1"/>
    </row>
  </sheetData>
  <mergeCells count="2">
    <mergeCell ref="A1:O1"/>
    <mergeCell ref="A2:O2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U4"/>
  <sheetViews>
    <sheetView workbookViewId="0">
      <pane ySplit="3" topLeftCell="A4" activePane="bottomLeft" state="frozen"/>
      <selection pane="bottomLeft" activeCell="A4" sqref="A4"/>
    </sheetView>
  </sheetViews>
  <sheetFormatPr defaultRowHeight="15" x14ac:dyDescent="0.25"/>
  <cols>
    <col min="1" max="1" width="17.85546875" customWidth="1"/>
    <col min="2" max="2" width="13" customWidth="1"/>
    <col min="3" max="3" width="23.5703125" customWidth="1"/>
    <col min="4" max="4" width="19.7109375" customWidth="1"/>
    <col min="5" max="5" width="16.7109375" customWidth="1"/>
    <col min="6" max="6" width="13.85546875" customWidth="1"/>
    <col min="7" max="7" width="13.42578125" customWidth="1"/>
    <col min="8" max="8" width="13.140625" customWidth="1"/>
    <col min="9" max="9" width="23.140625" customWidth="1"/>
    <col min="10" max="10" width="24.7109375" customWidth="1"/>
    <col min="11" max="11" width="12.5703125" customWidth="1"/>
    <col min="12" max="12" width="10.28515625" customWidth="1"/>
    <col min="13" max="13" width="9.85546875" customWidth="1"/>
    <col min="14" max="14" width="9.5703125" customWidth="1"/>
    <col min="15" max="15" width="19.42578125" customWidth="1"/>
    <col min="16" max="16" width="20.140625" customWidth="1"/>
    <col min="17" max="17" width="22" customWidth="1"/>
    <col min="18" max="18" width="29.140625" customWidth="1"/>
    <col min="19" max="19" width="24" customWidth="1"/>
    <col min="20" max="20" width="27" customWidth="1"/>
    <col min="21" max="21" width="28.7109375" customWidth="1"/>
  </cols>
  <sheetData>
    <row r="1" spans="1:21" ht="33.75" x14ac:dyDescent="0.5">
      <c r="A1" s="44" t="s">
        <v>65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1" ht="21" x14ac:dyDescent="0.35">
      <c r="A2" s="45" t="s">
        <v>57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21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</row>
    <row r="4" spans="1:21" x14ac:dyDescent="0.25">
      <c r="E4" s="1"/>
      <c r="K4" s="1"/>
      <c r="L4" s="1"/>
      <c r="M4" s="1"/>
      <c r="N4" s="1"/>
      <c r="O4" s="1"/>
      <c r="P4" s="1"/>
      <c r="Q4" s="1"/>
      <c r="U4" s="1"/>
    </row>
  </sheetData>
  <mergeCells count="2">
    <mergeCell ref="A1:O1"/>
    <mergeCell ref="A2:O2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O4"/>
  <sheetViews>
    <sheetView workbookViewId="0">
      <pane ySplit="3" topLeftCell="A4" activePane="bottomLeft" state="frozen"/>
      <selection pane="bottomLeft" activeCell="A5" sqref="A5"/>
    </sheetView>
  </sheetViews>
  <sheetFormatPr defaultRowHeight="15" x14ac:dyDescent="0.25"/>
  <cols>
    <col min="1" max="1" width="17.85546875" customWidth="1"/>
    <col min="2" max="2" width="11.140625" customWidth="1"/>
    <col min="3" max="3" width="18.5703125" customWidth="1"/>
    <col min="4" max="4" width="24.85546875" customWidth="1"/>
    <col min="5" max="5" width="14" customWidth="1"/>
    <col min="6" max="6" width="13.28515625" customWidth="1"/>
    <col min="7" max="7" width="13" customWidth="1"/>
  </cols>
  <sheetData>
    <row r="1" spans="1:15" ht="33.75" x14ac:dyDescent="0.5">
      <c r="A1" s="44" t="s">
        <v>64</v>
      </c>
      <c r="B1" s="44"/>
      <c r="C1" s="44"/>
      <c r="D1" s="44"/>
      <c r="E1" s="44"/>
      <c r="F1" s="44"/>
      <c r="G1" s="44"/>
      <c r="H1" s="2"/>
      <c r="I1" s="2"/>
      <c r="J1" s="2"/>
      <c r="K1" s="2"/>
      <c r="L1" s="2"/>
      <c r="M1" s="2"/>
      <c r="N1" s="2"/>
      <c r="O1" s="2"/>
    </row>
    <row r="2" spans="1:15" ht="21" x14ac:dyDescent="0.35">
      <c r="A2" s="45" t="s">
        <v>57</v>
      </c>
      <c r="B2" s="45"/>
      <c r="C2" s="45"/>
      <c r="D2" s="45"/>
      <c r="E2" s="45"/>
      <c r="F2" s="45"/>
      <c r="G2" s="45"/>
      <c r="H2" s="3"/>
      <c r="I2" s="3"/>
      <c r="J2" s="3"/>
      <c r="K2" s="3"/>
      <c r="L2" s="3"/>
      <c r="M2" s="3"/>
      <c r="N2" s="3"/>
      <c r="O2" s="3"/>
    </row>
    <row r="3" spans="1:15" x14ac:dyDescent="0.25">
      <c r="A3" t="s">
        <v>0</v>
      </c>
      <c r="B3" t="s">
        <v>58</v>
      </c>
      <c r="C3" t="s">
        <v>59</v>
      </c>
      <c r="D3" t="s">
        <v>60</v>
      </c>
      <c r="E3" t="s">
        <v>61</v>
      </c>
      <c r="F3" t="s">
        <v>62</v>
      </c>
      <c r="G3" t="s">
        <v>63</v>
      </c>
    </row>
    <row r="4" spans="1:15" x14ac:dyDescent="0.25">
      <c r="B4" s="1"/>
    </row>
  </sheetData>
  <mergeCells count="2">
    <mergeCell ref="A1:G1"/>
    <mergeCell ref="A2:G2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</sheetPr>
  <dimension ref="A1:U4"/>
  <sheetViews>
    <sheetView workbookViewId="0">
      <pane ySplit="3" topLeftCell="A4" activePane="bottomLeft" state="frozen"/>
      <selection pane="bottomLeft" activeCell="A4" sqref="A4"/>
    </sheetView>
  </sheetViews>
  <sheetFormatPr defaultRowHeight="15" x14ac:dyDescent="0.25"/>
  <cols>
    <col min="1" max="1" width="17.85546875" customWidth="1"/>
    <col min="2" max="2" width="13" customWidth="1"/>
    <col min="3" max="3" width="23.5703125" customWidth="1"/>
    <col min="4" max="4" width="19.7109375" customWidth="1"/>
    <col min="5" max="5" width="16.7109375" customWidth="1"/>
    <col min="6" max="6" width="13.85546875" customWidth="1"/>
    <col min="7" max="7" width="13.42578125" customWidth="1"/>
    <col min="8" max="8" width="13.140625" customWidth="1"/>
    <col min="9" max="9" width="23.140625" customWidth="1"/>
    <col min="10" max="10" width="24.7109375" customWidth="1"/>
    <col min="11" max="11" width="12.5703125" customWidth="1"/>
    <col min="12" max="12" width="10.28515625" customWidth="1"/>
    <col min="13" max="13" width="9.85546875" customWidth="1"/>
    <col min="14" max="14" width="9.5703125" customWidth="1"/>
    <col min="15" max="15" width="19.42578125" customWidth="1"/>
    <col min="16" max="16" width="20.140625" customWidth="1"/>
    <col min="17" max="17" width="22" customWidth="1"/>
    <col min="18" max="18" width="29.140625" customWidth="1"/>
    <col min="19" max="19" width="24" customWidth="1"/>
    <col min="20" max="20" width="27" customWidth="1"/>
    <col min="21" max="21" width="28.7109375" customWidth="1"/>
  </cols>
  <sheetData>
    <row r="1" spans="1:21" ht="33.75" x14ac:dyDescent="0.5">
      <c r="A1" s="44" t="s">
        <v>81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1" ht="21" x14ac:dyDescent="0.35">
      <c r="A2" s="45" t="s">
        <v>35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21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</row>
    <row r="4" spans="1:21" x14ac:dyDescent="0.25">
      <c r="E4" s="1"/>
      <c r="K4" s="1"/>
      <c r="L4" s="1"/>
      <c r="M4" s="1"/>
      <c r="N4" s="1"/>
      <c r="O4" s="1"/>
      <c r="P4" s="1"/>
      <c r="Q4" s="1"/>
      <c r="U4" s="1"/>
    </row>
  </sheetData>
  <mergeCells count="2">
    <mergeCell ref="A1:O1"/>
    <mergeCell ref="A2:O2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O18"/>
  <sheetViews>
    <sheetView workbookViewId="0">
      <pane ySplit="3" topLeftCell="A4" activePane="bottomLeft" state="frozen"/>
      <selection pane="bottomLeft" activeCell="A5" sqref="A5"/>
    </sheetView>
  </sheetViews>
  <sheetFormatPr defaultRowHeight="15" x14ac:dyDescent="0.25"/>
  <cols>
    <col min="1" max="1" width="18.7109375" customWidth="1"/>
    <col min="2" max="2" width="13" customWidth="1"/>
    <col min="3" max="3" width="16.140625" customWidth="1"/>
    <col min="4" max="4" width="15.85546875" customWidth="1"/>
    <col min="5" max="5" width="18.5703125" bestFit="1" customWidth="1"/>
    <col min="6" max="6" width="18.140625" bestFit="1" customWidth="1"/>
    <col min="7" max="7" width="19" bestFit="1" customWidth="1"/>
    <col min="8" max="8" width="16.5703125" bestFit="1" customWidth="1"/>
  </cols>
  <sheetData>
    <row r="1" spans="1:15" ht="33.75" x14ac:dyDescent="0.5">
      <c r="A1" s="2" t="s">
        <v>109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1" x14ac:dyDescent="0.35">
      <c r="A2" s="45" t="s">
        <v>110</v>
      </c>
      <c r="B2" s="45"/>
      <c r="C2" s="45"/>
      <c r="D2" s="45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x14ac:dyDescent="0.25">
      <c r="A3" t="s">
        <v>0</v>
      </c>
      <c r="B3" t="s">
        <v>1</v>
      </c>
      <c r="C3" t="s">
        <v>107</v>
      </c>
      <c r="D3" t="s">
        <v>108</v>
      </c>
      <c r="H3" s="1"/>
    </row>
    <row r="4" spans="1:15" x14ac:dyDescent="0.25">
      <c r="C4" s="1"/>
    </row>
    <row r="5" spans="1:15" x14ac:dyDescent="0.25">
      <c r="C5" s="1"/>
    </row>
    <row r="6" spans="1:15" x14ac:dyDescent="0.25">
      <c r="C6" s="1"/>
    </row>
    <row r="7" spans="1:15" x14ac:dyDescent="0.25">
      <c r="C7" s="1"/>
    </row>
    <row r="8" spans="1:15" x14ac:dyDescent="0.25">
      <c r="C8" s="1"/>
    </row>
    <row r="9" spans="1:15" x14ac:dyDescent="0.25">
      <c r="C9" s="1"/>
    </row>
    <row r="10" spans="1:15" x14ac:dyDescent="0.25">
      <c r="C10" s="1"/>
    </row>
    <row r="11" spans="1:15" x14ac:dyDescent="0.25">
      <c r="C11" s="1"/>
    </row>
    <row r="12" spans="1:15" x14ac:dyDescent="0.25">
      <c r="C12" s="1"/>
    </row>
    <row r="13" spans="1:15" x14ac:dyDescent="0.25">
      <c r="C13" s="1"/>
    </row>
    <row r="14" spans="1:15" x14ac:dyDescent="0.25">
      <c r="C14" s="1"/>
    </row>
    <row r="15" spans="1:15" x14ac:dyDescent="0.25">
      <c r="C15" s="1"/>
    </row>
    <row r="16" spans="1:15" x14ac:dyDescent="0.25">
      <c r="C16" s="1"/>
    </row>
    <row r="17" spans="3:3" x14ac:dyDescent="0.25">
      <c r="C17" s="1"/>
    </row>
    <row r="18" spans="3:3" x14ac:dyDescent="0.25">
      <c r="C18" s="1"/>
    </row>
  </sheetData>
  <mergeCells count="1">
    <mergeCell ref="A2:D2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O4"/>
  <sheetViews>
    <sheetView workbookViewId="0">
      <pane ySplit="3" topLeftCell="A4" activePane="bottomLeft" state="frozen"/>
      <selection pane="bottomLeft" activeCell="A5" sqref="A5"/>
    </sheetView>
  </sheetViews>
  <sheetFormatPr defaultRowHeight="15" x14ac:dyDescent="0.25"/>
  <cols>
    <col min="1" max="1" width="8.42578125" customWidth="1"/>
    <col min="2" max="2" width="8.5703125" customWidth="1"/>
    <col min="3" max="3" width="21" customWidth="1"/>
    <col min="4" max="4" width="27.140625" customWidth="1"/>
    <col min="5" max="5" width="21.7109375" customWidth="1"/>
    <col min="6" max="6" width="11.5703125" customWidth="1"/>
    <col min="7" max="7" width="27.140625" customWidth="1"/>
    <col min="8" max="8" width="44.28515625" bestFit="1" customWidth="1"/>
  </cols>
  <sheetData>
    <row r="1" spans="1:15" ht="33.75" x14ac:dyDescent="0.5">
      <c r="A1" s="44" t="s">
        <v>124</v>
      </c>
      <c r="B1" s="44"/>
      <c r="C1" s="44"/>
      <c r="D1" s="44"/>
      <c r="E1" s="44"/>
      <c r="F1" s="44"/>
      <c r="G1" s="44"/>
      <c r="H1" s="44"/>
      <c r="I1" s="2"/>
      <c r="J1" s="2"/>
      <c r="K1" s="2"/>
      <c r="L1" s="2"/>
      <c r="M1" s="2"/>
      <c r="N1" s="2"/>
      <c r="O1" s="2"/>
    </row>
    <row r="2" spans="1:15" ht="21" x14ac:dyDescent="0.35">
      <c r="A2" s="45" t="s">
        <v>110</v>
      </c>
      <c r="B2" s="45"/>
      <c r="C2" s="45"/>
      <c r="D2" s="45"/>
      <c r="E2" s="45"/>
      <c r="F2" s="45"/>
      <c r="G2" s="45"/>
      <c r="H2" s="45"/>
      <c r="I2" s="3"/>
      <c r="J2" s="3"/>
      <c r="K2" s="3"/>
      <c r="L2" s="3"/>
      <c r="M2" s="3"/>
      <c r="N2" s="3"/>
      <c r="O2" s="3"/>
    </row>
    <row r="3" spans="1:15" x14ac:dyDescent="0.25">
      <c r="A3" t="s">
        <v>115</v>
      </c>
      <c r="B3" t="s">
        <v>119</v>
      </c>
      <c r="C3" t="s">
        <v>120</v>
      </c>
      <c r="D3" t="s">
        <v>121</v>
      </c>
      <c r="E3" t="s">
        <v>122</v>
      </c>
      <c r="F3" t="s">
        <v>116</v>
      </c>
      <c r="G3" t="s">
        <v>123</v>
      </c>
    </row>
    <row r="4" spans="1:15" x14ac:dyDescent="0.25">
      <c r="C4" s="1"/>
      <c r="D4" s="1"/>
    </row>
  </sheetData>
  <mergeCells count="2">
    <mergeCell ref="A1:H1"/>
    <mergeCell ref="A2:H2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"/>
  <sheetViews>
    <sheetView workbookViewId="0">
      <selection activeCell="A2" sqref="A2"/>
    </sheetView>
  </sheetViews>
  <sheetFormatPr defaultRowHeight="15" x14ac:dyDescent="0.25"/>
  <cols>
    <col min="1" max="1" width="18.7109375" bestFit="1" customWidth="1"/>
    <col min="2" max="2" width="13" customWidth="1"/>
    <col min="3" max="3" width="23.5703125" customWidth="1"/>
    <col min="4" max="4" width="19.7109375" customWidth="1"/>
    <col min="5" max="5" width="16.7109375" customWidth="1"/>
    <col min="6" max="6" width="13.85546875" customWidth="1"/>
    <col min="7" max="7" width="13.42578125" customWidth="1"/>
    <col min="8" max="8" width="13.140625" customWidth="1"/>
    <col min="9" max="9" width="23.140625" customWidth="1"/>
    <col min="10" max="10" width="24.7109375" customWidth="1"/>
    <col min="11" max="14" width="15.85546875" bestFit="1" customWidth="1"/>
    <col min="15" max="15" width="19.42578125" customWidth="1"/>
    <col min="16" max="16" width="20.140625" customWidth="1"/>
    <col min="17" max="17" width="22" customWidth="1"/>
    <col min="18" max="18" width="29.140625" customWidth="1"/>
    <col min="19" max="19" width="24" customWidth="1"/>
    <col min="20" max="20" width="27" customWidth="1"/>
    <col min="21" max="21" width="28.7109375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E2" s="1"/>
      <c r="K2" s="1"/>
      <c r="L2" s="1"/>
      <c r="M2" s="1"/>
      <c r="N2" s="1"/>
      <c r="O2" s="1"/>
      <c r="P2" s="1"/>
      <c r="Q2" s="1"/>
      <c r="U2" s="1"/>
    </row>
    <row r="3" spans="1:21" x14ac:dyDescent="0.25">
      <c r="E3" s="1"/>
      <c r="K3" s="1"/>
      <c r="L3" s="1"/>
      <c r="M3" s="1"/>
      <c r="N3" s="1"/>
      <c r="O3" s="1"/>
      <c r="P3" s="1"/>
      <c r="Q3" s="1"/>
      <c r="U3" s="1"/>
    </row>
    <row r="4" spans="1:21" x14ac:dyDescent="0.25">
      <c r="E4" s="1"/>
      <c r="K4" s="1"/>
      <c r="L4" s="1"/>
      <c r="M4" s="1"/>
      <c r="N4" s="1"/>
      <c r="O4" s="1"/>
      <c r="P4" s="1"/>
      <c r="Q4" s="1"/>
      <c r="U4" s="1"/>
    </row>
    <row r="5" spans="1:21" x14ac:dyDescent="0.25">
      <c r="E5" s="1"/>
      <c r="K5" s="1"/>
      <c r="L5" s="1"/>
      <c r="M5" s="1"/>
      <c r="N5" s="1"/>
      <c r="O5" s="1"/>
      <c r="P5" s="1"/>
      <c r="Q5" s="1"/>
      <c r="U5" s="1"/>
    </row>
    <row r="6" spans="1:21" x14ac:dyDescent="0.25">
      <c r="E6" s="1"/>
      <c r="K6" s="1"/>
      <c r="L6" s="1"/>
      <c r="M6" s="1"/>
      <c r="N6" s="1"/>
      <c r="O6" s="1"/>
      <c r="P6" s="1"/>
      <c r="Q6" s="1"/>
      <c r="U6" s="1"/>
    </row>
    <row r="7" spans="1:21" x14ac:dyDescent="0.25">
      <c r="E7" s="1"/>
      <c r="K7" s="1"/>
      <c r="L7" s="1"/>
      <c r="M7" s="1"/>
      <c r="N7" s="1"/>
      <c r="O7" s="1"/>
      <c r="P7" s="1"/>
      <c r="Q7" s="1"/>
      <c r="U7" s="1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Charts</vt:lpstr>
      </vt:variant>
      <vt:variant>
        <vt:i4>4</vt:i4>
      </vt:variant>
    </vt:vector>
  </HeadingPairs>
  <TitlesOfParts>
    <vt:vector size="17" baseType="lpstr">
      <vt:lpstr>Summary</vt:lpstr>
      <vt:lpstr>Hidden_Data</vt:lpstr>
      <vt:lpstr>Inactive</vt:lpstr>
      <vt:lpstr>InactiveDDR</vt:lpstr>
      <vt:lpstr>InactiveHW</vt:lpstr>
      <vt:lpstr>InactiveSW</vt:lpstr>
      <vt:lpstr>InactivePolicy</vt:lpstr>
      <vt:lpstr>FailEval</vt:lpstr>
      <vt:lpstr>FailDetail</vt:lpstr>
      <vt:lpstr>EvalUnknown</vt:lpstr>
      <vt:lpstr>ClientVer</vt:lpstr>
      <vt:lpstr>ClientFail</vt:lpstr>
      <vt:lpstr>AllData</vt:lpstr>
      <vt:lpstr>ClientStates</vt:lpstr>
      <vt:lpstr>Active-Inactive</vt:lpstr>
      <vt:lpstr>EvalState</vt:lpstr>
      <vt:lpstr>InventoryTypes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2015-08-18T10:13:20Z</dcterms:created>
  <dcterms:modified xsi:type="dcterms:W3CDTF">2015-08-18T15:48:20Z</dcterms:modified>
</cp:coreProperties>
</file>